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7680" windowHeight="7500" activeTab="0"/>
  </bookViews>
  <sheets>
    <sheet name="2001 Table A1" sheetId="1" r:id="rId1"/>
    <sheet name="Support for A1 - Grouped" sheetId="2" r:id="rId2"/>
    <sheet name="Support for A1 2000-2001" sheetId="3" r:id="rId3"/>
  </sheets>
  <definedNames>
    <definedName name="_xlnm.Print_Area" localSheetId="0">'2001 Table A1'!$A$1:$G$107</definedName>
    <definedName name="_xlnm.Print_Area" localSheetId="1">'Support for A1 - Grouped'!$A:$H</definedName>
    <definedName name="_xlnm.Print_Area" localSheetId="2">'Support for A1 2000-2001'!$A$1:$O$86</definedName>
  </definedNames>
  <calcPr fullCalcOnLoad="1"/>
</workbook>
</file>

<file path=xl/sharedStrings.xml><?xml version="1.0" encoding="utf-8"?>
<sst xmlns="http://schemas.openxmlformats.org/spreadsheetml/2006/main" count="318" uniqueCount="108">
  <si>
    <t>Table 5-1 and Table 5, Page 1</t>
  </si>
  <si>
    <t>Radioactive Atmospheric Releases by Source</t>
  </si>
  <si>
    <t>Curies (a)</t>
  </si>
  <si>
    <t>Separa-</t>
  </si>
  <si>
    <t>Reactor</t>
  </si>
  <si>
    <t>Diffuse and</t>
  </si>
  <si>
    <t>Radionuclide</t>
  </si>
  <si>
    <t>Reactors</t>
  </si>
  <si>
    <t>tions(b)</t>
  </si>
  <si>
    <t>Materials</t>
  </si>
  <si>
    <t>SRTC(c)</t>
  </si>
  <si>
    <t>Fugitive(d)</t>
  </si>
  <si>
    <t>Total</t>
  </si>
  <si>
    <t>GASES AND VAPORS</t>
  </si>
  <si>
    <t>H-3(oxide)</t>
  </si>
  <si>
    <t>H-3(elem.)</t>
  </si>
  <si>
    <t>H-3 Total</t>
  </si>
  <si>
    <t>C-14</t>
  </si>
  <si>
    <t>Kr-85</t>
  </si>
  <si>
    <t>I-129</t>
  </si>
  <si>
    <t>I-131</t>
  </si>
  <si>
    <t>I-133</t>
  </si>
  <si>
    <t>PARTICULATES</t>
  </si>
  <si>
    <t>Co-57</t>
  </si>
  <si>
    <t>Co-58</t>
  </si>
  <si>
    <t>Co-60</t>
  </si>
  <si>
    <t>Ni-59</t>
  </si>
  <si>
    <t>Ni-63</t>
  </si>
  <si>
    <t>Zn-65</t>
  </si>
  <si>
    <t>Zr-95</t>
  </si>
  <si>
    <t>Nb-95</t>
  </si>
  <si>
    <t>Tc-99</t>
  </si>
  <si>
    <t>Sn-126</t>
  </si>
  <si>
    <t>Sb-125</t>
  </si>
  <si>
    <t>a.  One curie equals 3.7E+10 Becquerels.</t>
  </si>
  <si>
    <t>b.  Includes separations, waste management, and tritium facilities</t>
  </si>
  <si>
    <t>c.  Savannah River Technology Center</t>
  </si>
  <si>
    <t>d.  Estimated releases from minor unmonitored diffuse and fugitive sources</t>
  </si>
  <si>
    <t>Cs-134</t>
  </si>
  <si>
    <t>Cs-137</t>
  </si>
  <si>
    <t>Ce-144</t>
  </si>
  <si>
    <t>Pm-147</t>
  </si>
  <si>
    <t>Eu-152</t>
  </si>
  <si>
    <t>Eu-154</t>
  </si>
  <si>
    <t>Eu-155</t>
  </si>
  <si>
    <t>Ra-226</t>
  </si>
  <si>
    <t>Ra-228</t>
  </si>
  <si>
    <t>Th-228</t>
  </si>
  <si>
    <t>Th-230</t>
  </si>
  <si>
    <t>Th-232</t>
  </si>
  <si>
    <t>U-233</t>
  </si>
  <si>
    <t>U-234</t>
  </si>
  <si>
    <t>U-235</t>
  </si>
  <si>
    <t>U-236</t>
  </si>
  <si>
    <t>U-238</t>
  </si>
  <si>
    <t>Np-237</t>
  </si>
  <si>
    <t>Pu-238</t>
  </si>
  <si>
    <t>Pu-240</t>
  </si>
  <si>
    <t>Pu-241</t>
  </si>
  <si>
    <t>Pu-242</t>
  </si>
  <si>
    <t>Am-241</t>
  </si>
  <si>
    <t>Am-243</t>
  </si>
  <si>
    <t>Cm-242</t>
  </si>
  <si>
    <t>Cm-244</t>
  </si>
  <si>
    <t>Xe-135</t>
  </si>
  <si>
    <t>Cr-51</t>
  </si>
  <si>
    <t>Ru-103</t>
  </si>
  <si>
    <t>Ce-141</t>
  </si>
  <si>
    <t>U-232</t>
  </si>
  <si>
    <t>Cm-246</t>
  </si>
  <si>
    <t>Nb-94</t>
  </si>
  <si>
    <t>Sb-124</t>
  </si>
  <si>
    <t>Pr-144</t>
  </si>
  <si>
    <t>Hg-203</t>
  </si>
  <si>
    <t>Pb-214</t>
  </si>
  <si>
    <t>Ac-228</t>
  </si>
  <si>
    <t>Th-234</t>
  </si>
  <si>
    <t>Pa-233</t>
  </si>
  <si>
    <t>Np-239</t>
  </si>
  <si>
    <t>Alpha</t>
  </si>
  <si>
    <t>Separations</t>
  </si>
  <si>
    <t>Cm-245</t>
  </si>
  <si>
    <t>Pu-239</t>
  </si>
  <si>
    <t>Sr-89,90</t>
  </si>
  <si>
    <t>Ru-106</t>
  </si>
  <si>
    <t>Sn-113</t>
  </si>
  <si>
    <t>Pr-144m</t>
  </si>
  <si>
    <t>Ar-39</t>
  </si>
  <si>
    <t>Na-22</t>
  </si>
  <si>
    <t>Mn-54</t>
  </si>
  <si>
    <t>Se-79</t>
  </si>
  <si>
    <t>Nonvolatile Beta</t>
  </si>
  <si>
    <t>Tl-208</t>
  </si>
  <si>
    <t>Pb-212</t>
  </si>
  <si>
    <t>Pa-234</t>
  </si>
  <si>
    <t>Bi-214</t>
  </si>
  <si>
    <t xml:space="preserve">Sr-89  </t>
  </si>
  <si>
    <t>Sr-90</t>
  </si>
  <si>
    <t>a.  One curie equals 3.7E+10 Becquerels</t>
  </si>
  <si>
    <t>Xe-133</t>
  </si>
  <si>
    <t>Pu-236</t>
  </si>
  <si>
    <t>Sr-89</t>
  </si>
  <si>
    <t>Beta-Gamma</t>
  </si>
  <si>
    <t>year01/00</t>
  </si>
  <si>
    <t>Total Rx +</t>
  </si>
  <si>
    <t>page 1 of 2</t>
  </si>
  <si>
    <t>page 2 of 2</t>
  </si>
  <si>
    <t>(Curies)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</si>
</sst>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b/>
      <sz val="9"/>
      <name val="Geneva"/>
      <family val="0"/>
    </font>
    <font>
      <b/>
      <sz val="12"/>
      <name val="Geneva"/>
      <family val="0"/>
    </font>
    <font>
      <sz val="8"/>
      <name val="Geneva"/>
      <family val="0"/>
    </font>
    <font>
      <b/>
      <sz val="8"/>
      <name val="Geneva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1" fontId="0" fillId="0" borderId="1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Alignment="1">
      <alignment/>
    </xf>
    <xf numFmtId="0" fontId="4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1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left"/>
    </xf>
    <xf numFmtId="11" fontId="0" fillId="0" borderId="0" xfId="0" applyNumberFormat="1" applyBorder="1" applyAlignment="1">
      <alignment horizontal="center"/>
    </xf>
    <xf numFmtId="11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11" fontId="0" fillId="0" borderId="4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2" xfId="0" applyFont="1" applyBorder="1" applyAlignment="1">
      <alignment/>
    </xf>
    <xf numFmtId="2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11" fontId="7" fillId="0" borderId="0" xfId="0" applyNumberFormat="1" applyFont="1" applyBorder="1" applyAlignment="1">
      <alignment horizontal="center"/>
    </xf>
    <xf numFmtId="11" fontId="8" fillId="0" borderId="0" xfId="0" applyNumberFormat="1" applyFont="1" applyBorder="1" applyAlignment="1">
      <alignment horizontal="center"/>
    </xf>
    <xf numFmtId="11" fontId="7" fillId="0" borderId="0" xfId="0" applyNumberFormat="1" applyFont="1" applyAlignment="1">
      <alignment/>
    </xf>
    <xf numFmtId="11" fontId="7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11" fontId="0" fillId="0" borderId="0" xfId="0" applyNumberFormat="1" applyAlignment="1">
      <alignment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98Atm Releases, p.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zoomScaleSheetLayoutView="75" workbookViewId="0" topLeftCell="A81">
      <selection activeCell="A49" sqref="A49"/>
    </sheetView>
  </sheetViews>
  <sheetFormatPr defaultColWidth="9.00390625" defaultRowHeight="12" customHeight="1"/>
  <cols>
    <col min="1" max="1" width="15.625" style="10" customWidth="1"/>
    <col min="2" max="5" width="10.75390625" style="1" customWidth="1"/>
    <col min="6" max="6" width="10.75390625" style="39" customWidth="1"/>
    <col min="7" max="7" width="10.75390625" style="1" customWidth="1"/>
    <col min="8" max="16384" width="11.875" style="1" customWidth="1"/>
  </cols>
  <sheetData>
    <row r="1" spans="1:7" ht="12" customHeight="1">
      <c r="A1" s="11"/>
      <c r="B1" s="2"/>
      <c r="C1" s="2"/>
      <c r="D1" s="2"/>
      <c r="E1" s="2"/>
      <c r="F1" s="38"/>
      <c r="G1" s="2"/>
    </row>
    <row r="2" ht="12" customHeight="1">
      <c r="A2" s="8" t="s">
        <v>1</v>
      </c>
    </row>
    <row r="3" spans="1:7" ht="12" customHeight="1" thickBot="1">
      <c r="A3" s="12"/>
      <c r="B3" s="4"/>
      <c r="C3" s="4"/>
      <c r="D3" s="4"/>
      <c r="E3" s="4"/>
      <c r="F3" s="40"/>
      <c r="G3" s="40" t="s">
        <v>105</v>
      </c>
    </row>
    <row r="5" spans="1:7" s="3" customFormat="1" ht="12" customHeight="1">
      <c r="A5" s="8"/>
      <c r="B5" s="5"/>
      <c r="C5" s="5"/>
      <c r="D5" s="5"/>
      <c r="E5" s="5" t="s">
        <v>107</v>
      </c>
      <c r="F5" s="7"/>
      <c r="G5" s="5"/>
    </row>
    <row r="6" spans="1:7" s="3" customFormat="1" ht="12" customHeight="1">
      <c r="A6" s="13"/>
      <c r="B6" s="6"/>
      <c r="C6" s="6" t="s">
        <v>3</v>
      </c>
      <c r="D6" s="6" t="s">
        <v>4</v>
      </c>
      <c r="E6" s="6"/>
      <c r="F6" s="6" t="s">
        <v>5</v>
      </c>
      <c r="G6" s="6"/>
    </row>
    <row r="7" spans="1:7" s="3" customFormat="1" ht="12" customHeight="1">
      <c r="A7" s="14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</row>
    <row r="9" spans="1:2" ht="12" customHeight="1">
      <c r="A9" s="8" t="s">
        <v>13</v>
      </c>
      <c r="B9"/>
    </row>
    <row r="10" spans="1:7" ht="12" customHeight="1">
      <c r="A10" s="17" t="s">
        <v>14</v>
      </c>
      <c r="B10" s="15">
        <v>2410</v>
      </c>
      <c r="C10" s="15">
        <v>30000</v>
      </c>
      <c r="D10" s="15"/>
      <c r="E10" s="15"/>
      <c r="F10" s="15">
        <v>607</v>
      </c>
      <c r="G10" s="15">
        <f aca="true" t="shared" si="0" ref="G10:G18">SUM(B10:F10)</f>
        <v>33017</v>
      </c>
    </row>
    <row r="11" spans="1:7" ht="12" customHeight="1">
      <c r="A11" s="17" t="s">
        <v>15</v>
      </c>
      <c r="B11" s="15"/>
      <c r="C11" s="15">
        <v>14424</v>
      </c>
      <c r="D11" s="15"/>
      <c r="E11" s="15"/>
      <c r="F11" s="15"/>
      <c r="G11" s="15">
        <f t="shared" si="0"/>
        <v>14424</v>
      </c>
    </row>
    <row r="12" spans="1:7" ht="12" customHeight="1">
      <c r="A12" s="17" t="s">
        <v>16</v>
      </c>
      <c r="B12" s="15">
        <f>B10+B11</f>
        <v>2410</v>
      </c>
      <c r="C12" s="15">
        <f>C10+C11</f>
        <v>44424</v>
      </c>
      <c r="D12" s="15"/>
      <c r="E12" s="15"/>
      <c r="F12" s="15">
        <f>F10+F11</f>
        <v>607</v>
      </c>
      <c r="G12" s="15">
        <f t="shared" si="0"/>
        <v>47441</v>
      </c>
    </row>
    <row r="13" spans="1:7" ht="12" customHeight="1">
      <c r="A13" s="17" t="s">
        <v>17</v>
      </c>
      <c r="B13" s="15"/>
      <c r="C13" s="15">
        <v>0.17</v>
      </c>
      <c r="D13" s="15"/>
      <c r="E13" s="15"/>
      <c r="F13" s="15">
        <v>8.76E-05</v>
      </c>
      <c r="G13" s="15">
        <f t="shared" si="0"/>
        <v>0.1700876</v>
      </c>
    </row>
    <row r="14" spans="1:7" ht="12" customHeight="1">
      <c r="A14" s="17" t="s">
        <v>18</v>
      </c>
      <c r="B14" s="15"/>
      <c r="C14" s="15">
        <v>64700</v>
      </c>
      <c r="D14" s="15"/>
      <c r="E14" s="15"/>
      <c r="F14" s="15"/>
      <c r="G14" s="15">
        <f t="shared" si="0"/>
        <v>64700</v>
      </c>
    </row>
    <row r="15" spans="1:7" ht="12" customHeight="1">
      <c r="A15" s="17" t="s">
        <v>99</v>
      </c>
      <c r="B15" s="15"/>
      <c r="C15" s="15">
        <v>4.82E-06</v>
      </c>
      <c r="D15" s="15"/>
      <c r="E15" s="15"/>
      <c r="F15" s="15"/>
      <c r="G15" s="15">
        <f t="shared" si="0"/>
        <v>4.82E-06</v>
      </c>
    </row>
    <row r="16" spans="1:7" ht="12" customHeight="1">
      <c r="A16" s="17" t="s">
        <v>64</v>
      </c>
      <c r="B16" s="15"/>
      <c r="C16" s="15">
        <v>0.0757</v>
      </c>
      <c r="D16" s="15"/>
      <c r="E16" s="15"/>
      <c r="F16" s="15"/>
      <c r="G16" s="15">
        <f t="shared" si="0"/>
        <v>0.0757</v>
      </c>
    </row>
    <row r="17" spans="1:7" ht="12" customHeight="1">
      <c r="A17" s="17" t="s">
        <v>19</v>
      </c>
      <c r="B17" s="15"/>
      <c r="C17" s="15">
        <v>0.0129</v>
      </c>
      <c r="D17" s="15"/>
      <c r="E17" s="15"/>
      <c r="F17" s="15">
        <v>1.29E-06</v>
      </c>
      <c r="G17" s="15">
        <f t="shared" si="0"/>
        <v>0.01290129</v>
      </c>
    </row>
    <row r="18" spans="1:7" ht="12" customHeight="1">
      <c r="A18" s="17" t="s">
        <v>20</v>
      </c>
      <c r="B18" s="15"/>
      <c r="C18" s="15">
        <v>2.05E-06</v>
      </c>
      <c r="D18" s="15"/>
      <c r="E18" s="15">
        <v>6.13E-06</v>
      </c>
      <c r="F18" s="15"/>
      <c r="G18" s="15">
        <f t="shared" si="0"/>
        <v>8.18E-06</v>
      </c>
    </row>
    <row r="19" spans="1:7" ht="12" customHeight="1">
      <c r="A19" s="17" t="s">
        <v>21</v>
      </c>
      <c r="B19" s="16"/>
      <c r="C19" s="15"/>
      <c r="D19" s="15"/>
      <c r="E19" s="15">
        <v>0.000426</v>
      </c>
      <c r="F19" s="15"/>
      <c r="G19" s="15">
        <f>SUM(B19:F19)</f>
        <v>0.000426</v>
      </c>
    </row>
    <row r="20" spans="1:7" ht="12" customHeight="1">
      <c r="A20" s="20"/>
      <c r="B20" s="20"/>
      <c r="C20" s="20"/>
      <c r="D20" s="20"/>
      <c r="E20" s="43"/>
      <c r="F20" s="44"/>
      <c r="G20" s="9"/>
    </row>
    <row r="21" spans="1:7" ht="12" customHeight="1">
      <c r="A21" s="45" t="s">
        <v>22</v>
      </c>
      <c r="B21" s="20"/>
      <c r="C21" s="20"/>
      <c r="D21" s="20"/>
      <c r="E21" s="43"/>
      <c r="F21" s="44"/>
      <c r="G21" s="9"/>
    </row>
    <row r="22" spans="1:7" ht="12" customHeight="1">
      <c r="A22" s="17" t="s">
        <v>88</v>
      </c>
      <c r="B22" s="15"/>
      <c r="C22" s="15"/>
      <c r="D22" s="15"/>
      <c r="E22" s="15"/>
      <c r="F22" s="15">
        <v>2.09E-08</v>
      </c>
      <c r="G22" s="15">
        <f aca="true" t="shared" si="1" ref="G22:G44">SUM(B22:F22)</f>
        <v>2.09E-08</v>
      </c>
    </row>
    <row r="23" spans="1:7" ht="12" customHeight="1">
      <c r="A23" s="17" t="s">
        <v>65</v>
      </c>
      <c r="B23" s="15"/>
      <c r="C23" s="15"/>
      <c r="D23" s="15"/>
      <c r="E23" s="15"/>
      <c r="F23" s="15">
        <v>0.000121</v>
      </c>
      <c r="G23" s="15">
        <f t="shared" si="1"/>
        <v>0.000121</v>
      </c>
    </row>
    <row r="24" spans="1:7" ht="12" customHeight="1">
      <c r="A24" s="17" t="s">
        <v>24</v>
      </c>
      <c r="B24" s="15"/>
      <c r="C24" s="15"/>
      <c r="D24" s="15"/>
      <c r="E24" s="15"/>
      <c r="F24" s="15">
        <v>0.000127</v>
      </c>
      <c r="G24" s="15">
        <f t="shared" si="1"/>
        <v>0.000127</v>
      </c>
    </row>
    <row r="25" spans="1:7" ht="12" customHeight="1">
      <c r="A25" s="17" t="s">
        <v>25</v>
      </c>
      <c r="B25" s="15"/>
      <c r="C25" s="15">
        <v>4.4E-08</v>
      </c>
      <c r="D25" s="15"/>
      <c r="E25" s="15">
        <v>3.25E-07</v>
      </c>
      <c r="F25" s="15">
        <v>0.000859</v>
      </c>
      <c r="G25" s="15">
        <f t="shared" si="1"/>
        <v>0.0008593689999999999</v>
      </c>
    </row>
    <row r="26" spans="1:7" ht="12" customHeight="1">
      <c r="A26" s="17" t="s">
        <v>89</v>
      </c>
      <c r="B26" s="15"/>
      <c r="C26" s="15"/>
      <c r="D26" s="15"/>
      <c r="E26" s="15"/>
      <c r="F26" s="15">
        <v>2.52E-08</v>
      </c>
      <c r="G26" s="15">
        <f t="shared" si="1"/>
        <v>2.52E-08</v>
      </c>
    </row>
    <row r="27" spans="1:7" ht="12" customHeight="1">
      <c r="A27" s="17" t="s">
        <v>27</v>
      </c>
      <c r="B27" s="15"/>
      <c r="C27" s="15"/>
      <c r="D27" s="15"/>
      <c r="E27" s="15"/>
      <c r="F27" s="15">
        <v>4.38E-06</v>
      </c>
      <c r="G27" s="15">
        <f t="shared" si="1"/>
        <v>4.38E-06</v>
      </c>
    </row>
    <row r="28" spans="1:7" ht="12" customHeight="1">
      <c r="A28" s="17" t="s">
        <v>28</v>
      </c>
      <c r="B28" s="15"/>
      <c r="C28" s="15"/>
      <c r="D28" s="15"/>
      <c r="E28" s="15"/>
      <c r="F28" s="15">
        <v>2.23E-05</v>
      </c>
      <c r="G28" s="15">
        <f t="shared" si="1"/>
        <v>2.23E-05</v>
      </c>
    </row>
    <row r="29" spans="1:7" ht="12" customHeight="1">
      <c r="A29" s="17" t="s">
        <v>90</v>
      </c>
      <c r="B29" s="15"/>
      <c r="C29" s="15"/>
      <c r="D29" s="15"/>
      <c r="E29" s="15"/>
      <c r="F29" s="15">
        <v>4.58E-09</v>
      </c>
      <c r="G29" s="15">
        <f t="shared" si="1"/>
        <v>4.58E-09</v>
      </c>
    </row>
    <row r="30" spans="1:7" ht="12" customHeight="1">
      <c r="A30" s="17" t="s">
        <v>96</v>
      </c>
      <c r="B30" s="15"/>
      <c r="C30" s="15"/>
      <c r="D30" s="15"/>
      <c r="E30" s="15"/>
      <c r="F30" s="15">
        <v>3.34E-07</v>
      </c>
      <c r="G30" s="15">
        <f t="shared" si="1"/>
        <v>3.34E-07</v>
      </c>
    </row>
    <row r="31" spans="1:7" ht="12" customHeight="1">
      <c r="A31" s="17" t="s">
        <v>97</v>
      </c>
      <c r="B31" s="15"/>
      <c r="C31" s="15">
        <v>0.000142</v>
      </c>
      <c r="D31" s="15"/>
      <c r="E31" s="15"/>
      <c r="F31" s="15">
        <v>0.00357</v>
      </c>
      <c r="G31" s="15">
        <f t="shared" si="1"/>
        <v>0.003712</v>
      </c>
    </row>
    <row r="32" spans="1:7" ht="12" customHeight="1">
      <c r="A32" s="17" t="s">
        <v>29</v>
      </c>
      <c r="B32" s="15"/>
      <c r="C32" s="15"/>
      <c r="D32" s="15"/>
      <c r="E32" s="15"/>
      <c r="F32" s="15">
        <v>1.68E-05</v>
      </c>
      <c r="G32" s="15">
        <f t="shared" si="1"/>
        <v>1.68E-05</v>
      </c>
    </row>
    <row r="33" spans="1:7" ht="12" customHeight="1">
      <c r="A33" s="17" t="s">
        <v>70</v>
      </c>
      <c r="B33" s="15"/>
      <c r="C33" s="15"/>
      <c r="D33" s="15"/>
      <c r="E33" s="15"/>
      <c r="F33" s="15">
        <v>4.56E-08</v>
      </c>
      <c r="G33" s="15">
        <f t="shared" si="1"/>
        <v>4.56E-08</v>
      </c>
    </row>
    <row r="34" spans="1:7" ht="12" customHeight="1">
      <c r="A34" s="17" t="s">
        <v>30</v>
      </c>
      <c r="B34" s="15"/>
      <c r="C34" s="15"/>
      <c r="D34" s="15"/>
      <c r="E34" s="15"/>
      <c r="F34" s="15">
        <v>0.000113</v>
      </c>
      <c r="G34" s="15">
        <f t="shared" si="1"/>
        <v>0.000113</v>
      </c>
    </row>
    <row r="35" spans="1:7" ht="12" customHeight="1">
      <c r="A35" s="17" t="s">
        <v>31</v>
      </c>
      <c r="B35" s="15"/>
      <c r="C35" s="15"/>
      <c r="D35" s="15"/>
      <c r="E35" s="15"/>
      <c r="F35" s="15">
        <v>1.89E-06</v>
      </c>
      <c r="G35" s="15">
        <f t="shared" si="1"/>
        <v>1.89E-06</v>
      </c>
    </row>
    <row r="36" spans="1:7" ht="12" customHeight="1">
      <c r="A36" s="17" t="s">
        <v>66</v>
      </c>
      <c r="B36" s="15"/>
      <c r="C36" s="15"/>
      <c r="D36" s="15"/>
      <c r="E36" s="15"/>
      <c r="F36" s="15">
        <v>4.23E-05</v>
      </c>
      <c r="G36" s="15">
        <f t="shared" si="1"/>
        <v>4.23E-05</v>
      </c>
    </row>
    <row r="37" spans="1:7" ht="12" customHeight="1">
      <c r="A37" s="17" t="s">
        <v>84</v>
      </c>
      <c r="B37" s="15"/>
      <c r="C37" s="15"/>
      <c r="D37" s="15"/>
      <c r="E37" s="15"/>
      <c r="F37" s="15">
        <v>9.92E-07</v>
      </c>
      <c r="G37" s="15">
        <f t="shared" si="1"/>
        <v>9.92E-07</v>
      </c>
    </row>
    <row r="38" spans="1:7" ht="12" customHeight="1">
      <c r="A38" s="17" t="s">
        <v>71</v>
      </c>
      <c r="B38" s="15"/>
      <c r="C38" s="15"/>
      <c r="D38" s="15"/>
      <c r="E38" s="15"/>
      <c r="F38" s="15">
        <v>8.09E-09</v>
      </c>
      <c r="G38" s="15">
        <f t="shared" si="1"/>
        <v>8.09E-09</v>
      </c>
    </row>
    <row r="39" spans="1:7" ht="12" customHeight="1">
      <c r="A39" s="17" t="s">
        <v>33</v>
      </c>
      <c r="B39" s="15"/>
      <c r="C39" s="15"/>
      <c r="D39" s="15"/>
      <c r="E39" s="15"/>
      <c r="F39" s="15">
        <v>5.37E-05</v>
      </c>
      <c r="G39" s="15">
        <f t="shared" si="1"/>
        <v>5.37E-05</v>
      </c>
    </row>
    <row r="40" spans="1:7" ht="12" customHeight="1">
      <c r="A40" s="17" t="s">
        <v>32</v>
      </c>
      <c r="B40" s="15"/>
      <c r="C40" s="15"/>
      <c r="D40" s="15"/>
      <c r="E40" s="15"/>
      <c r="F40" s="15">
        <v>1.69E-07</v>
      </c>
      <c r="G40" s="15">
        <f t="shared" si="1"/>
        <v>1.69E-07</v>
      </c>
    </row>
    <row r="41" spans="1:7" ht="12" customHeight="1">
      <c r="A41" s="17" t="s">
        <v>38</v>
      </c>
      <c r="B41" s="15"/>
      <c r="C41" s="15">
        <v>1.94E-08</v>
      </c>
      <c r="D41" s="15"/>
      <c r="E41" s="15"/>
      <c r="F41" s="15">
        <v>0.000131</v>
      </c>
      <c r="G41" s="15">
        <f t="shared" si="1"/>
        <v>0.00013101940000000001</v>
      </c>
    </row>
    <row r="42" spans="1:7" ht="12" customHeight="1">
      <c r="A42" s="17" t="s">
        <v>39</v>
      </c>
      <c r="B42" s="15"/>
      <c r="C42" s="15">
        <v>0.00118</v>
      </c>
      <c r="D42" s="15"/>
      <c r="E42" s="15"/>
      <c r="F42" s="15">
        <v>0.00222</v>
      </c>
      <c r="G42" s="15">
        <f t="shared" si="1"/>
        <v>0.0034000000000000002</v>
      </c>
    </row>
    <row r="43" spans="1:7" ht="12" customHeight="1">
      <c r="A43" s="17" t="s">
        <v>67</v>
      </c>
      <c r="B43" s="15"/>
      <c r="C43" s="15"/>
      <c r="D43" s="15"/>
      <c r="E43" s="15"/>
      <c r="F43" s="15">
        <v>4.16E-05</v>
      </c>
      <c r="G43" s="15">
        <f t="shared" si="1"/>
        <v>4.16E-05</v>
      </c>
    </row>
    <row r="44" spans="1:7" ht="12" customHeight="1">
      <c r="A44" s="17" t="s">
        <v>40</v>
      </c>
      <c r="B44" s="15"/>
      <c r="C44" s="15"/>
      <c r="D44" s="15"/>
      <c r="E44" s="15"/>
      <c r="F44" s="15">
        <v>0.000143</v>
      </c>
      <c r="G44" s="15">
        <f t="shared" si="1"/>
        <v>0.000143</v>
      </c>
    </row>
    <row r="45" spans="1:7" ht="12" customHeight="1">
      <c r="A45" s="17" t="s">
        <v>41</v>
      </c>
      <c r="B45" s="15"/>
      <c r="C45" s="15"/>
      <c r="D45" s="15"/>
      <c r="E45" s="15"/>
      <c r="F45" s="15">
        <v>1.34E-05</v>
      </c>
      <c r="G45" s="15">
        <f>SUM(B45:F45)</f>
        <v>1.34E-05</v>
      </c>
    </row>
    <row r="46" spans="1:7" ht="12" customHeight="1">
      <c r="A46" s="17" t="s">
        <v>42</v>
      </c>
      <c r="B46" s="15"/>
      <c r="C46" s="15"/>
      <c r="D46" s="15"/>
      <c r="E46" s="15"/>
      <c r="F46" s="15">
        <v>4.15E-05</v>
      </c>
      <c r="G46" s="15">
        <f>SUM(B46:F46)</f>
        <v>4.15E-05</v>
      </c>
    </row>
    <row r="47" spans="1:7" ht="12" customHeight="1">
      <c r="A47" s="17"/>
      <c r="B47" s="15"/>
      <c r="C47" s="15"/>
      <c r="D47" s="15"/>
      <c r="E47" s="15"/>
      <c r="F47" s="15"/>
      <c r="G47" s="15"/>
    </row>
    <row r="48" spans="1:7" ht="12" customHeight="1">
      <c r="A48" s="18"/>
      <c r="B48" s="19"/>
      <c r="C48" s="15"/>
      <c r="D48" s="15"/>
      <c r="E48" s="15"/>
      <c r="F48" s="15"/>
      <c r="G48" s="15"/>
    </row>
    <row r="49" spans="1:7" ht="12" customHeight="1">
      <c r="A49" s="46" t="s">
        <v>98</v>
      </c>
      <c r="B49" s="15"/>
      <c r="C49" s="15"/>
      <c r="D49" s="15"/>
      <c r="E49" s="15"/>
      <c r="F49" s="15"/>
      <c r="G49" s="15"/>
    </row>
    <row r="50" spans="1:7" ht="12" customHeight="1">
      <c r="A50" s="46" t="s">
        <v>35</v>
      </c>
      <c r="B50" s="15"/>
      <c r="C50" s="15"/>
      <c r="D50" s="15"/>
      <c r="E50" s="15"/>
      <c r="F50" s="15"/>
      <c r="G50" s="15"/>
    </row>
    <row r="51" spans="1:7" ht="12" customHeight="1">
      <c r="A51" s="46" t="s">
        <v>36</v>
      </c>
      <c r="B51" s="15"/>
      <c r="C51" s="15"/>
      <c r="D51" s="15"/>
      <c r="E51" s="15"/>
      <c r="F51" s="15"/>
      <c r="G51" s="15"/>
    </row>
    <row r="52" spans="1:7" ht="12" customHeight="1">
      <c r="A52" s="46" t="s">
        <v>37</v>
      </c>
      <c r="B52" s="15"/>
      <c r="C52" s="15"/>
      <c r="D52" s="15"/>
      <c r="E52" s="15"/>
      <c r="F52" s="15"/>
      <c r="G52" s="15"/>
    </row>
    <row r="53" spans="1:7" ht="12" customHeight="1">
      <c r="A53" s="17"/>
      <c r="B53" s="15"/>
      <c r="C53" s="15"/>
      <c r="D53" s="15"/>
      <c r="E53" s="15"/>
      <c r="F53" s="15"/>
      <c r="G53" s="15"/>
    </row>
    <row r="54" spans="1:7" ht="12" customHeight="1" thickBot="1">
      <c r="A54" s="17"/>
      <c r="B54" s="15"/>
      <c r="C54" s="15"/>
      <c r="D54" s="15"/>
      <c r="E54" s="15"/>
      <c r="F54" s="15"/>
      <c r="G54" s="15"/>
    </row>
    <row r="55" spans="1:7" ht="12" customHeight="1">
      <c r="A55" s="11"/>
      <c r="B55" s="2"/>
      <c r="C55" s="2"/>
      <c r="D55" s="2"/>
      <c r="E55" s="2"/>
      <c r="F55" s="38"/>
      <c r="G55" s="2"/>
    </row>
    <row r="56" ht="12" customHeight="1">
      <c r="A56" s="8" t="s">
        <v>1</v>
      </c>
    </row>
    <row r="57" spans="1:7" ht="12" customHeight="1" thickBot="1">
      <c r="A57" s="12"/>
      <c r="B57" s="4"/>
      <c r="C57" s="4"/>
      <c r="D57" s="4"/>
      <c r="E57" s="4"/>
      <c r="F57" s="4"/>
      <c r="G57" s="40" t="s">
        <v>106</v>
      </c>
    </row>
    <row r="58" spans="1:7" ht="12" customHeight="1">
      <c r="A58" s="20"/>
      <c r="B58" s="46"/>
      <c r="C58" s="46"/>
      <c r="D58" s="46"/>
      <c r="E58" s="46"/>
      <c r="F58" s="46"/>
      <c r="G58" s="47"/>
    </row>
    <row r="59" spans="1:7" s="3" customFormat="1" ht="12" customHeight="1">
      <c r="A59" s="8"/>
      <c r="B59" s="5"/>
      <c r="C59" s="5"/>
      <c r="D59" s="5"/>
      <c r="E59" s="5" t="s">
        <v>107</v>
      </c>
      <c r="F59" s="7"/>
      <c r="G59" s="5"/>
    </row>
    <row r="60" spans="1:7" s="3" customFormat="1" ht="12" customHeight="1">
      <c r="A60" s="13"/>
      <c r="B60" s="6"/>
      <c r="C60" s="6" t="s">
        <v>3</v>
      </c>
      <c r="D60" s="6" t="s">
        <v>4</v>
      </c>
      <c r="E60" s="6"/>
      <c r="F60" s="6" t="s">
        <v>5</v>
      </c>
      <c r="G60" s="6"/>
    </row>
    <row r="61" spans="1:7" s="3" customFormat="1" ht="12" customHeight="1">
      <c r="A61" s="14" t="s">
        <v>6</v>
      </c>
      <c r="B61" s="7" t="s">
        <v>7</v>
      </c>
      <c r="C61" s="7" t="s">
        <v>8</v>
      </c>
      <c r="D61" s="7" t="s">
        <v>9</v>
      </c>
      <c r="E61" s="7" t="s">
        <v>10</v>
      </c>
      <c r="F61" s="7" t="s">
        <v>11</v>
      </c>
      <c r="G61" s="7" t="s">
        <v>12</v>
      </c>
    </row>
    <row r="62" spans="1:7" s="3" customFormat="1" ht="12" customHeight="1">
      <c r="A62" s="8" t="s">
        <v>22</v>
      </c>
      <c r="B62" s="21"/>
      <c r="C62" s="21"/>
      <c r="D62" s="21"/>
      <c r="E62" s="21"/>
      <c r="F62" s="21"/>
      <c r="G62" s="21"/>
    </row>
    <row r="63" spans="1:7" ht="12" customHeight="1">
      <c r="A63" s="17"/>
      <c r="B63" s="15"/>
      <c r="C63" s="15"/>
      <c r="D63" s="15"/>
      <c r="E63" s="15"/>
      <c r="F63" s="15"/>
      <c r="G63" s="15"/>
    </row>
    <row r="64" spans="1:7" ht="12" customHeight="1">
      <c r="A64" s="17" t="s">
        <v>43</v>
      </c>
      <c r="B64" s="15"/>
      <c r="C64" s="15"/>
      <c r="D64" s="15"/>
      <c r="E64" s="15"/>
      <c r="F64" s="15">
        <v>1.53E-05</v>
      </c>
      <c r="G64" s="15">
        <f aca="true" t="shared" si="2" ref="G64:G99">SUM(B64:F64)</f>
        <v>1.53E-05</v>
      </c>
    </row>
    <row r="65" spans="1:7" ht="12" customHeight="1">
      <c r="A65" s="17" t="s">
        <v>44</v>
      </c>
      <c r="B65" s="15"/>
      <c r="C65" s="15"/>
      <c r="D65" s="15"/>
      <c r="E65" s="15"/>
      <c r="F65" s="15">
        <v>7.85E-07</v>
      </c>
      <c r="G65" s="15">
        <f t="shared" si="2"/>
        <v>7.85E-07</v>
      </c>
    </row>
    <row r="66" spans="1:7" ht="12" customHeight="1">
      <c r="A66" s="17" t="s">
        <v>73</v>
      </c>
      <c r="B66" s="15"/>
      <c r="C66" s="15"/>
      <c r="D66" s="15"/>
      <c r="E66" s="15"/>
      <c r="F66" s="15">
        <v>2.29E-10</v>
      </c>
      <c r="G66" s="15">
        <f t="shared" si="2"/>
        <v>2.29E-10</v>
      </c>
    </row>
    <row r="67" spans="1:7" ht="12" customHeight="1">
      <c r="A67" s="17" t="s">
        <v>92</v>
      </c>
      <c r="B67" s="15"/>
      <c r="C67" s="15"/>
      <c r="D67" s="15"/>
      <c r="E67" s="15"/>
      <c r="F67" s="15">
        <v>2.58E-06</v>
      </c>
      <c r="G67" s="15">
        <f t="shared" si="2"/>
        <v>2.58E-06</v>
      </c>
    </row>
    <row r="68" spans="1:7" ht="12" customHeight="1">
      <c r="A68" s="17" t="s">
        <v>93</v>
      </c>
      <c r="B68" s="15"/>
      <c r="C68" s="15"/>
      <c r="D68" s="15"/>
      <c r="E68" s="15"/>
      <c r="F68" s="15">
        <v>2.74E-06</v>
      </c>
      <c r="G68" s="15">
        <f t="shared" si="2"/>
        <v>2.74E-06</v>
      </c>
    </row>
    <row r="69" spans="1:7" ht="12" customHeight="1">
      <c r="A69" s="17" t="s">
        <v>74</v>
      </c>
      <c r="B69" s="15"/>
      <c r="C69" s="15"/>
      <c r="D69" s="15"/>
      <c r="E69" s="15"/>
      <c r="F69" s="15">
        <v>6.58E-07</v>
      </c>
      <c r="G69" s="15">
        <f t="shared" si="2"/>
        <v>6.58E-07</v>
      </c>
    </row>
    <row r="70" spans="1:7" ht="12" customHeight="1">
      <c r="A70" s="17" t="s">
        <v>95</v>
      </c>
      <c r="B70" s="15"/>
      <c r="C70" s="15"/>
      <c r="D70" s="15"/>
      <c r="E70" s="15"/>
      <c r="F70" s="15">
        <v>1.29E-06</v>
      </c>
      <c r="G70" s="15">
        <f t="shared" si="2"/>
        <v>1.29E-06</v>
      </c>
    </row>
    <row r="71" spans="1:7" ht="12" customHeight="1">
      <c r="A71" s="17" t="s">
        <v>45</v>
      </c>
      <c r="B71" s="15"/>
      <c r="C71" s="15"/>
      <c r="D71" s="15"/>
      <c r="E71" s="15"/>
      <c r="F71" s="15">
        <v>5.25E-06</v>
      </c>
      <c r="G71" s="15">
        <f t="shared" si="2"/>
        <v>5.25E-06</v>
      </c>
    </row>
    <row r="72" spans="1:7" ht="12" customHeight="1">
      <c r="A72" s="17" t="s">
        <v>46</v>
      </c>
      <c r="B72" s="15"/>
      <c r="C72" s="15"/>
      <c r="D72" s="15"/>
      <c r="E72" s="15"/>
      <c r="F72" s="15">
        <v>4.16E-06</v>
      </c>
      <c r="G72" s="15">
        <f t="shared" si="2"/>
        <v>4.16E-06</v>
      </c>
    </row>
    <row r="73" spans="1:7" ht="12" customHeight="1">
      <c r="A73" s="17" t="s">
        <v>75</v>
      </c>
      <c r="B73" s="15"/>
      <c r="C73" s="15"/>
      <c r="D73" s="15"/>
      <c r="E73" s="15"/>
      <c r="F73" s="15">
        <v>4.07E-06</v>
      </c>
      <c r="G73" s="15">
        <f t="shared" si="2"/>
        <v>4.07E-06</v>
      </c>
    </row>
    <row r="74" spans="1:7" ht="12" customHeight="1">
      <c r="A74" s="17" t="s">
        <v>47</v>
      </c>
      <c r="B74" s="15"/>
      <c r="C74" s="15"/>
      <c r="D74" s="15"/>
      <c r="E74" s="15"/>
      <c r="F74" s="15">
        <v>3.97E-06</v>
      </c>
      <c r="G74" s="15">
        <f t="shared" si="2"/>
        <v>3.97E-06</v>
      </c>
    </row>
    <row r="75" spans="1:7" ht="12" customHeight="1">
      <c r="A75" s="17" t="s">
        <v>48</v>
      </c>
      <c r="B75" s="15"/>
      <c r="C75" s="15"/>
      <c r="D75" s="15"/>
      <c r="E75" s="15"/>
      <c r="F75" s="15">
        <v>2.71E-06</v>
      </c>
      <c r="G75" s="15">
        <f t="shared" si="2"/>
        <v>2.71E-06</v>
      </c>
    </row>
    <row r="76" spans="1:7" ht="12" customHeight="1">
      <c r="A76" s="17" t="s">
        <v>49</v>
      </c>
      <c r="B76" s="15"/>
      <c r="C76" s="15"/>
      <c r="D76" s="15"/>
      <c r="E76" s="15"/>
      <c r="F76" s="15">
        <v>1.75E-06</v>
      </c>
      <c r="G76" s="15">
        <f t="shared" si="2"/>
        <v>1.75E-06</v>
      </c>
    </row>
    <row r="77" spans="1:7" ht="12" customHeight="1">
      <c r="A77" s="17" t="s">
        <v>76</v>
      </c>
      <c r="B77" s="15"/>
      <c r="C77" s="15"/>
      <c r="D77" s="15"/>
      <c r="E77" s="15"/>
      <c r="F77" s="15">
        <v>0.000103</v>
      </c>
      <c r="G77" s="15">
        <f t="shared" si="2"/>
        <v>0.000103</v>
      </c>
    </row>
    <row r="78" spans="1:7" ht="12" customHeight="1">
      <c r="A78" s="17" t="s">
        <v>77</v>
      </c>
      <c r="B78" s="15"/>
      <c r="C78" s="15"/>
      <c r="D78" s="15"/>
      <c r="E78" s="15"/>
      <c r="F78" s="15">
        <v>2.29E-10</v>
      </c>
      <c r="G78" s="15">
        <f t="shared" si="2"/>
        <v>2.29E-10</v>
      </c>
    </row>
    <row r="79" spans="1:7" ht="12" customHeight="1">
      <c r="A79" s="17" t="s">
        <v>94</v>
      </c>
      <c r="B79" s="15"/>
      <c r="C79" s="15"/>
      <c r="D79" s="15"/>
      <c r="E79" s="15"/>
      <c r="F79" s="15">
        <v>1.76E-08</v>
      </c>
      <c r="G79" s="15">
        <f t="shared" si="2"/>
        <v>1.76E-08</v>
      </c>
    </row>
    <row r="80" spans="1:7" ht="12" customHeight="1">
      <c r="A80" s="17" t="s">
        <v>68</v>
      </c>
      <c r="B80" s="15"/>
      <c r="C80" s="15"/>
      <c r="D80" s="15"/>
      <c r="E80" s="15"/>
      <c r="F80" s="15">
        <v>4.46E-11</v>
      </c>
      <c r="G80" s="15">
        <f t="shared" si="2"/>
        <v>4.46E-11</v>
      </c>
    </row>
    <row r="81" spans="1:7" ht="12" customHeight="1">
      <c r="A81" s="17" t="s">
        <v>50</v>
      </c>
      <c r="B81" s="15"/>
      <c r="C81" s="15"/>
      <c r="D81" s="15"/>
      <c r="E81" s="15"/>
      <c r="F81" s="15">
        <v>3.9E-08</v>
      </c>
      <c r="G81" s="15">
        <f>SUM(B81:F81)</f>
        <v>3.9E-08</v>
      </c>
    </row>
    <row r="82" spans="1:7" ht="12" customHeight="1">
      <c r="A82" s="17" t="s">
        <v>51</v>
      </c>
      <c r="B82" s="15"/>
      <c r="C82" s="15">
        <v>3.85E-05</v>
      </c>
      <c r="D82" s="15">
        <v>3.43E-06</v>
      </c>
      <c r="E82" s="15"/>
      <c r="F82" s="15">
        <v>0.000284</v>
      </c>
      <c r="G82" s="15">
        <f t="shared" si="2"/>
        <v>0.00032593</v>
      </c>
    </row>
    <row r="83" spans="1:7" ht="12" customHeight="1">
      <c r="A83" s="17" t="s">
        <v>52</v>
      </c>
      <c r="B83" s="15"/>
      <c r="C83" s="15">
        <v>3.91E-06</v>
      </c>
      <c r="D83" s="15">
        <v>5.16E-07</v>
      </c>
      <c r="E83" s="15"/>
      <c r="F83" s="15">
        <v>6.59E-06</v>
      </c>
      <c r="G83" s="15">
        <f t="shared" si="2"/>
        <v>1.1016E-05</v>
      </c>
    </row>
    <row r="84" spans="1:7" ht="12" customHeight="1">
      <c r="A84" s="17" t="s">
        <v>53</v>
      </c>
      <c r="B84" s="15"/>
      <c r="C84" s="15"/>
      <c r="D84" s="15"/>
      <c r="E84" s="15"/>
      <c r="F84" s="15">
        <v>7.17E-10</v>
      </c>
      <c r="G84" s="15">
        <f t="shared" si="2"/>
        <v>7.17E-10</v>
      </c>
    </row>
    <row r="85" spans="1:7" s="3" customFormat="1" ht="12" customHeight="1">
      <c r="A85" s="17" t="s">
        <v>54</v>
      </c>
      <c r="B85" s="15"/>
      <c r="C85" s="15">
        <v>9.33E-05</v>
      </c>
      <c r="D85" s="15">
        <v>4.93E-07</v>
      </c>
      <c r="E85" s="15"/>
      <c r="F85" s="15">
        <v>0.000318</v>
      </c>
      <c r="G85" s="15">
        <f t="shared" si="2"/>
        <v>0.000411793</v>
      </c>
    </row>
    <row r="86" spans="1:7" s="3" customFormat="1" ht="12" customHeight="1">
      <c r="A86" s="17" t="s">
        <v>55</v>
      </c>
      <c r="B86" s="15"/>
      <c r="C86" s="15"/>
      <c r="D86" s="15"/>
      <c r="E86" s="15"/>
      <c r="F86" s="15">
        <v>1.09E-08</v>
      </c>
      <c r="G86" s="15">
        <f t="shared" si="2"/>
        <v>1.09E-08</v>
      </c>
    </row>
    <row r="87" spans="1:7" s="3" customFormat="1" ht="12" customHeight="1">
      <c r="A87" s="17" t="s">
        <v>78</v>
      </c>
      <c r="B87" s="15"/>
      <c r="C87" s="15"/>
      <c r="D87" s="15"/>
      <c r="E87" s="15"/>
      <c r="F87" s="15">
        <v>1.24E-07</v>
      </c>
      <c r="G87" s="15">
        <f>SUM(B87:F87)</f>
        <v>1.24E-07</v>
      </c>
    </row>
    <row r="88" spans="1:7" s="3" customFormat="1" ht="12" customHeight="1">
      <c r="A88" s="17" t="s">
        <v>100</v>
      </c>
      <c r="B88" s="15"/>
      <c r="C88" s="15"/>
      <c r="D88" s="15"/>
      <c r="E88" s="15"/>
      <c r="F88" s="15">
        <v>1.22E-10</v>
      </c>
      <c r="G88" s="15">
        <f>SUM(B88:F88)</f>
        <v>1.22E-10</v>
      </c>
    </row>
    <row r="89" spans="1:7" s="3" customFormat="1" ht="12" customHeight="1">
      <c r="A89" s="17" t="s">
        <v>56</v>
      </c>
      <c r="B89" s="15"/>
      <c r="C89" s="15">
        <v>9.15E-05</v>
      </c>
      <c r="D89" s="15">
        <v>3.67E-09</v>
      </c>
      <c r="E89" s="15"/>
      <c r="F89" s="15">
        <v>3.99E-05</v>
      </c>
      <c r="G89" s="15">
        <f t="shared" si="2"/>
        <v>0.00013140367</v>
      </c>
    </row>
    <row r="90" spans="1:7" s="3" customFormat="1" ht="12" customHeight="1">
      <c r="A90" s="17" t="s">
        <v>82</v>
      </c>
      <c r="B90" s="15"/>
      <c r="C90" s="15">
        <v>0.000262</v>
      </c>
      <c r="D90" s="15">
        <v>1.37E-08</v>
      </c>
      <c r="E90" s="15"/>
      <c r="F90" s="15">
        <v>0.00194</v>
      </c>
      <c r="G90" s="15">
        <f t="shared" si="2"/>
        <v>0.0022020137000000003</v>
      </c>
    </row>
    <row r="91" spans="1:7" ht="12" customHeight="1">
      <c r="A91" s="17" t="s">
        <v>57</v>
      </c>
      <c r="B91" s="15"/>
      <c r="C91" s="15"/>
      <c r="D91" s="15"/>
      <c r="E91" s="15"/>
      <c r="F91" s="15">
        <v>8.51E-07</v>
      </c>
      <c r="G91" s="15">
        <f>SUM(B91:F91)</f>
        <v>8.51E-07</v>
      </c>
    </row>
    <row r="92" spans="1:7" ht="12" customHeight="1">
      <c r="A92" s="17" t="s">
        <v>58</v>
      </c>
      <c r="B92" s="15"/>
      <c r="C92" s="15"/>
      <c r="D92" s="15"/>
      <c r="E92" s="15"/>
      <c r="F92" s="15">
        <v>6.7E-06</v>
      </c>
      <c r="G92" s="15">
        <f>SUM(B92:F92)</f>
        <v>6.7E-06</v>
      </c>
    </row>
    <row r="93" spans="1:7" ht="12" customHeight="1">
      <c r="A93" s="17" t="s">
        <v>59</v>
      </c>
      <c r="B93" s="15"/>
      <c r="C93" s="15"/>
      <c r="D93" s="15"/>
      <c r="E93" s="15"/>
      <c r="F93" s="15">
        <v>2.09E-08</v>
      </c>
      <c r="G93" s="15">
        <f>SUM(B93:F93)</f>
        <v>2.09E-08</v>
      </c>
    </row>
    <row r="94" spans="1:7" ht="12" customHeight="1">
      <c r="A94" s="17" t="s">
        <v>60</v>
      </c>
      <c r="B94" s="16"/>
      <c r="C94" s="15">
        <v>0.000152</v>
      </c>
      <c r="D94" s="15">
        <v>5.72E-09</v>
      </c>
      <c r="E94" s="15"/>
      <c r="F94" s="15">
        <v>0.000115</v>
      </c>
      <c r="G94" s="15">
        <f t="shared" si="2"/>
        <v>0.00026700572</v>
      </c>
    </row>
    <row r="95" spans="1:7" ht="12" customHeight="1">
      <c r="A95" s="17" t="s">
        <v>61</v>
      </c>
      <c r="B95" s="15"/>
      <c r="C95" s="15"/>
      <c r="D95" s="15"/>
      <c r="E95" s="15"/>
      <c r="F95" s="15">
        <v>9.9E-07</v>
      </c>
      <c r="G95" s="15">
        <f t="shared" si="2"/>
        <v>9.9E-07</v>
      </c>
    </row>
    <row r="96" spans="1:7" ht="12" customHeight="1">
      <c r="A96" s="17" t="s">
        <v>62</v>
      </c>
      <c r="B96" s="15"/>
      <c r="C96" s="15"/>
      <c r="D96" s="15"/>
      <c r="E96" s="15"/>
      <c r="F96" s="15">
        <v>1.43E-08</v>
      </c>
      <c r="G96" s="15">
        <f t="shared" si="2"/>
        <v>1.43E-08</v>
      </c>
    </row>
    <row r="97" spans="1:7" ht="12" customHeight="1">
      <c r="A97" s="17" t="s">
        <v>63</v>
      </c>
      <c r="B97" s="15"/>
      <c r="C97" s="15">
        <v>3.9E-06</v>
      </c>
      <c r="D97" s="15">
        <v>2.23E-09</v>
      </c>
      <c r="E97" s="15"/>
      <c r="F97" s="15">
        <v>4.76E-05</v>
      </c>
      <c r="G97" s="15">
        <f t="shared" si="2"/>
        <v>5.150223E-05</v>
      </c>
    </row>
    <row r="98" spans="1:7" ht="12" customHeight="1">
      <c r="A98" s="17" t="s">
        <v>81</v>
      </c>
      <c r="B98" s="15"/>
      <c r="C98" s="15"/>
      <c r="D98" s="15"/>
      <c r="E98" s="15"/>
      <c r="F98" s="15">
        <v>4.18E-07</v>
      </c>
      <c r="G98" s="15">
        <f t="shared" si="2"/>
        <v>4.18E-07</v>
      </c>
    </row>
    <row r="99" spans="1:7" ht="12" customHeight="1">
      <c r="A99" s="17" t="s">
        <v>69</v>
      </c>
      <c r="B99" s="15"/>
      <c r="C99" s="15"/>
      <c r="D99" s="15"/>
      <c r="E99" s="15"/>
      <c r="F99" s="15">
        <v>1.01E-06</v>
      </c>
      <c r="G99" s="15">
        <f t="shared" si="2"/>
        <v>1.01E-06</v>
      </c>
    </row>
    <row r="100" spans="1:6" ht="12" customHeight="1">
      <c r="A100" s="20"/>
      <c r="B100" s="46"/>
      <c r="C100" s="46"/>
      <c r="D100" s="46"/>
      <c r="E100" s="46"/>
      <c r="F100" s="47"/>
    </row>
    <row r="101" spans="1:7" ht="12" customHeight="1">
      <c r="A101" s="17" t="s">
        <v>79</v>
      </c>
      <c r="B101" s="15">
        <v>5.49E-05</v>
      </c>
      <c r="C101" s="15">
        <v>3.69E-05</v>
      </c>
      <c r="D101" s="15"/>
      <c r="E101" s="15">
        <v>1.49E-08</v>
      </c>
      <c r="F101" s="15">
        <v>0.00133</v>
      </c>
      <c r="G101" s="15">
        <f>SUM(B101:F101)</f>
        <v>0.0014218149</v>
      </c>
    </row>
    <row r="102" spans="1:7" s="46" customFormat="1" ht="12" customHeight="1">
      <c r="A102" s="17" t="s">
        <v>91</v>
      </c>
      <c r="B102" s="15">
        <v>0.000381</v>
      </c>
      <c r="C102" s="15">
        <v>0.00017</v>
      </c>
      <c r="D102" s="15">
        <v>1.1E-05</v>
      </c>
      <c r="E102" s="15"/>
      <c r="F102" s="15">
        <v>0.0322</v>
      </c>
      <c r="G102" s="15">
        <f>SUM(B102:F102)</f>
        <v>0.032762</v>
      </c>
    </row>
    <row r="103" spans="1:6" ht="12" customHeight="1">
      <c r="A103" s="18"/>
      <c r="B103" s="18"/>
      <c r="F103" s="41"/>
    </row>
    <row r="104" spans="1:4" ht="12" customHeight="1">
      <c r="A104" s="53" t="s">
        <v>34</v>
      </c>
      <c r="D104" s="9"/>
    </row>
    <row r="105" ht="12" customHeight="1">
      <c r="A105" s="53" t="s">
        <v>35</v>
      </c>
    </row>
    <row r="106" ht="12" customHeight="1">
      <c r="A106" s="53" t="s">
        <v>36</v>
      </c>
    </row>
    <row r="107" ht="12" customHeight="1">
      <c r="A107" s="53" t="s">
        <v>37</v>
      </c>
    </row>
  </sheetData>
  <printOptions/>
  <pageMargins left="1" right="0.4" top="0.9" bottom="0.9" header="0.5" footer="0.5"/>
  <pageSetup horizontalDpi="600" verticalDpi="600" orientation="portrait" r:id="rId1"/>
  <headerFooter alignWithMargins="0">
    <oddHeader>&amp;C&amp;"Geneva,Bold"&amp;11A1</oddHeader>
  </headerFooter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83"/>
  <sheetViews>
    <sheetView workbookViewId="0" topLeftCell="A1">
      <selection activeCell="C66" sqref="C66"/>
    </sheetView>
  </sheetViews>
  <sheetFormatPr defaultColWidth="9.00390625" defaultRowHeight="12.75"/>
  <cols>
    <col min="1" max="1" width="8.375" style="27" customWidth="1"/>
    <col min="2" max="2" width="8.00390625" style="27" bestFit="1" customWidth="1"/>
    <col min="3" max="3" width="7.375" style="27" bestFit="1" customWidth="1"/>
    <col min="4" max="4" width="10.375" style="27" bestFit="1" customWidth="1"/>
    <col min="5" max="5" width="8.75390625" style="27" bestFit="1" customWidth="1"/>
    <col min="6" max="6" width="7.125" style="27" bestFit="1" customWidth="1"/>
    <col min="7" max="7" width="9.875" style="49" bestFit="1" customWidth="1"/>
    <col min="8" max="8" width="7.375" style="27" bestFit="1" customWidth="1"/>
    <col min="9" max="9" width="13.375" style="10" customWidth="1"/>
    <col min="10" max="14" width="11.625" style="0" customWidth="1"/>
    <col min="16" max="17" width="9.125" style="42" customWidth="1"/>
    <col min="18" max="18" width="9.00390625" style="42" customWidth="1"/>
    <col min="19" max="20" width="9.125" style="42" customWidth="1"/>
  </cols>
  <sheetData>
    <row r="1" spans="1:9" ht="12.75">
      <c r="A1" s="26"/>
      <c r="B1" s="29"/>
      <c r="C1" s="29"/>
      <c r="D1" s="29"/>
      <c r="E1" s="29" t="s">
        <v>2</v>
      </c>
      <c r="F1" s="29"/>
      <c r="G1" s="33"/>
      <c r="H1" s="29"/>
      <c r="I1" s="8"/>
    </row>
    <row r="2" spans="1:9" ht="12.75">
      <c r="A2" s="30"/>
      <c r="B2" s="31"/>
      <c r="C2" s="31" t="s">
        <v>3</v>
      </c>
      <c r="D2" s="31" t="s">
        <v>104</v>
      </c>
      <c r="E2" s="31" t="s">
        <v>4</v>
      </c>
      <c r="F2" s="31"/>
      <c r="G2" s="31" t="s">
        <v>5</v>
      </c>
      <c r="H2" s="31"/>
      <c r="I2" s="13"/>
    </row>
    <row r="3" spans="1:9" ht="12.75">
      <c r="A3" s="32" t="s">
        <v>6</v>
      </c>
      <c r="B3" s="33" t="s">
        <v>7</v>
      </c>
      <c r="C3" s="33" t="s">
        <v>8</v>
      </c>
      <c r="D3" s="33" t="s">
        <v>80</v>
      </c>
      <c r="E3" s="33" t="s">
        <v>9</v>
      </c>
      <c r="F3" s="33" t="s">
        <v>10</v>
      </c>
      <c r="G3" s="33" t="s">
        <v>11</v>
      </c>
      <c r="H3" s="33" t="s">
        <v>12</v>
      </c>
      <c r="I3" s="14"/>
    </row>
    <row r="4" spans="15:20" ht="12.75">
      <c r="O4" s="10"/>
      <c r="P4"/>
      <c r="Q4"/>
      <c r="R4"/>
      <c r="S4"/>
      <c r="T4"/>
    </row>
    <row r="5" spans="1:20" ht="12.75">
      <c r="A5" s="26"/>
      <c r="I5" s="8"/>
      <c r="O5" s="8"/>
      <c r="P5"/>
      <c r="Q5"/>
      <c r="R5"/>
      <c r="S5"/>
      <c r="T5"/>
    </row>
    <row r="6" spans="1:21" ht="12.75">
      <c r="A6" s="22" t="s">
        <v>75</v>
      </c>
      <c r="B6" s="34"/>
      <c r="C6" s="34"/>
      <c r="D6" s="34">
        <f>IF(B6+C6&gt;0,B6+C6,"")</f>
      </c>
      <c r="E6" s="34"/>
      <c r="F6" s="34"/>
      <c r="G6" s="34">
        <v>4.07E-06</v>
      </c>
      <c r="H6" s="34">
        <f>B6+C6+E6+F6+G6</f>
        <v>4.07E-06</v>
      </c>
      <c r="I6" s="17"/>
      <c r="J6" s="42"/>
      <c r="K6" s="42"/>
      <c r="L6" s="42"/>
      <c r="M6" s="42"/>
      <c r="N6" s="42"/>
      <c r="O6" s="17"/>
      <c r="U6" s="42"/>
    </row>
    <row r="7" spans="1:21" ht="12.75">
      <c r="A7" s="22" t="s">
        <v>60</v>
      </c>
      <c r="B7" s="35"/>
      <c r="C7" s="34">
        <v>0.000152</v>
      </c>
      <c r="D7" s="34">
        <f aca="true" t="shared" si="0" ref="D7:D70">IF(B7+C7&gt;0,B7+C7,"")</f>
        <v>0.000152</v>
      </c>
      <c r="E7" s="34">
        <v>5.72E-09</v>
      </c>
      <c r="F7" s="34"/>
      <c r="G7" s="34">
        <v>0.000115</v>
      </c>
      <c r="H7" s="34">
        <f aca="true" t="shared" si="1" ref="H7:H70">B7+C7+E7+F7+G7</f>
        <v>0.00026700572</v>
      </c>
      <c r="I7" s="17"/>
      <c r="J7" s="42"/>
      <c r="K7" s="42"/>
      <c r="L7" s="42"/>
      <c r="M7" s="42"/>
      <c r="N7" s="42"/>
      <c r="O7" s="17"/>
      <c r="U7" s="42"/>
    </row>
    <row r="8" spans="1:21" ht="12.75">
      <c r="A8" s="22" t="s">
        <v>61</v>
      </c>
      <c r="B8" s="34"/>
      <c r="C8" s="34"/>
      <c r="D8" s="34">
        <f t="shared" si="0"/>
      </c>
      <c r="E8" s="34"/>
      <c r="F8" s="34"/>
      <c r="G8" s="34">
        <v>9.9E-07</v>
      </c>
      <c r="H8" s="34">
        <f t="shared" si="1"/>
        <v>9.9E-07</v>
      </c>
      <c r="I8" s="17"/>
      <c r="J8" s="42"/>
      <c r="K8" s="42"/>
      <c r="L8" s="42"/>
      <c r="M8" s="42"/>
      <c r="N8" s="42"/>
      <c r="O8" s="17"/>
      <c r="U8" s="42"/>
    </row>
    <row r="9" spans="1:21" ht="12.75">
      <c r="A9" s="22" t="s">
        <v>95</v>
      </c>
      <c r="B9" s="34"/>
      <c r="C9" s="34"/>
      <c r="D9" s="34">
        <f t="shared" si="0"/>
      </c>
      <c r="E9" s="34"/>
      <c r="F9" s="34"/>
      <c r="G9" s="34">
        <v>1.29E-06</v>
      </c>
      <c r="H9" s="34">
        <f t="shared" si="1"/>
        <v>1.29E-06</v>
      </c>
      <c r="I9" s="17"/>
      <c r="J9" s="42"/>
      <c r="K9" s="42"/>
      <c r="L9" s="42"/>
      <c r="M9" s="42"/>
      <c r="N9" s="42"/>
      <c r="O9" s="17"/>
      <c r="U9" s="42"/>
    </row>
    <row r="10" spans="1:21" ht="12.75">
      <c r="A10" s="22" t="s">
        <v>17</v>
      </c>
      <c r="B10" s="34"/>
      <c r="C10" s="34">
        <v>0.17</v>
      </c>
      <c r="D10" s="34">
        <f t="shared" si="0"/>
        <v>0.17</v>
      </c>
      <c r="E10" s="34"/>
      <c r="F10" s="34"/>
      <c r="G10" s="34">
        <v>8.76E-05</v>
      </c>
      <c r="H10" s="34">
        <f t="shared" si="1"/>
        <v>0.1700876</v>
      </c>
      <c r="I10" s="17"/>
      <c r="J10" s="42"/>
      <c r="K10" s="42"/>
      <c r="L10" s="42"/>
      <c r="M10" s="42"/>
      <c r="N10" s="42"/>
      <c r="O10" s="17"/>
      <c r="U10" s="42"/>
    </row>
    <row r="11" spans="1:21" ht="12.75">
      <c r="A11" s="22" t="s">
        <v>67</v>
      </c>
      <c r="B11" s="34"/>
      <c r="C11" s="34"/>
      <c r="D11" s="34">
        <f t="shared" si="0"/>
      </c>
      <c r="E11" s="34"/>
      <c r="F11" s="34"/>
      <c r="G11" s="34">
        <v>4.16E-05</v>
      </c>
      <c r="H11" s="34">
        <f t="shared" si="1"/>
        <v>4.16E-05</v>
      </c>
      <c r="I11" s="17"/>
      <c r="J11" s="42"/>
      <c r="K11" s="42"/>
      <c r="L11" s="42"/>
      <c r="M11" s="42"/>
      <c r="N11" s="42"/>
      <c r="O11" s="17"/>
      <c r="U11" s="42"/>
    </row>
    <row r="12" spans="1:21" ht="12.75">
      <c r="A12" s="22" t="s">
        <v>40</v>
      </c>
      <c r="B12" s="34"/>
      <c r="C12" s="34"/>
      <c r="D12" s="34">
        <f t="shared" si="0"/>
      </c>
      <c r="E12" s="34"/>
      <c r="F12" s="34"/>
      <c r="G12" s="34">
        <v>0.000143</v>
      </c>
      <c r="H12" s="34">
        <f t="shared" si="1"/>
        <v>0.000143</v>
      </c>
      <c r="I12" s="17"/>
      <c r="J12" s="42"/>
      <c r="K12" s="42"/>
      <c r="L12" s="42"/>
      <c r="M12" s="42"/>
      <c r="N12" s="42"/>
      <c r="O12" s="17"/>
      <c r="U12" s="42"/>
    </row>
    <row r="13" spans="1:21" ht="12.75">
      <c r="A13" s="22" t="s">
        <v>62</v>
      </c>
      <c r="B13" s="34"/>
      <c r="C13" s="34"/>
      <c r="D13" s="34">
        <f t="shared" si="0"/>
      </c>
      <c r="E13" s="34"/>
      <c r="F13" s="34"/>
      <c r="G13" s="34">
        <v>1.43E-08</v>
      </c>
      <c r="H13" s="34">
        <f t="shared" si="1"/>
        <v>1.43E-08</v>
      </c>
      <c r="I13" s="17"/>
      <c r="J13" s="42"/>
      <c r="K13" s="42"/>
      <c r="L13" s="42"/>
      <c r="M13" s="42"/>
      <c r="N13" s="42"/>
      <c r="O13" s="17"/>
      <c r="U13" s="42"/>
    </row>
    <row r="14" spans="1:21" ht="12.75">
      <c r="A14" s="22" t="s">
        <v>63</v>
      </c>
      <c r="B14" s="34"/>
      <c r="C14" s="34">
        <v>3.9E-06</v>
      </c>
      <c r="D14" s="34">
        <f t="shared" si="0"/>
        <v>3.9E-06</v>
      </c>
      <c r="E14" s="34">
        <v>2.23E-09</v>
      </c>
      <c r="F14" s="34"/>
      <c r="G14" s="34">
        <v>4.76E-05</v>
      </c>
      <c r="H14" s="34">
        <f t="shared" si="1"/>
        <v>5.150223E-05</v>
      </c>
      <c r="I14" s="17"/>
      <c r="J14" s="42"/>
      <c r="K14" s="42"/>
      <c r="L14" s="42"/>
      <c r="M14" s="42"/>
      <c r="N14" s="42"/>
      <c r="O14" s="17"/>
      <c r="U14" s="42"/>
    </row>
    <row r="15" spans="1:21" ht="12.75">
      <c r="A15" s="22" t="s">
        <v>81</v>
      </c>
      <c r="B15" s="34"/>
      <c r="C15" s="34"/>
      <c r="D15" s="34">
        <f t="shared" si="0"/>
      </c>
      <c r="E15" s="34"/>
      <c r="F15" s="34"/>
      <c r="G15" s="34">
        <v>4.18E-07</v>
      </c>
      <c r="H15" s="34">
        <f t="shared" si="1"/>
        <v>4.18E-07</v>
      </c>
      <c r="I15" s="17"/>
      <c r="J15" s="42"/>
      <c r="K15" s="42"/>
      <c r="L15" s="42"/>
      <c r="M15" s="42"/>
      <c r="N15" s="42"/>
      <c r="O15" s="17"/>
      <c r="U15" s="42"/>
    </row>
    <row r="16" spans="1:21" ht="12.75">
      <c r="A16" s="22" t="s">
        <v>69</v>
      </c>
      <c r="B16" s="34"/>
      <c r="C16" s="34"/>
      <c r="D16" s="34">
        <f t="shared" si="0"/>
      </c>
      <c r="E16" s="34"/>
      <c r="F16" s="34"/>
      <c r="G16" s="34">
        <v>1.01E-06</v>
      </c>
      <c r="H16" s="34">
        <f t="shared" si="1"/>
        <v>1.01E-06</v>
      </c>
      <c r="I16" s="17"/>
      <c r="J16" s="42"/>
      <c r="K16" s="42"/>
      <c r="L16" s="42"/>
      <c r="M16" s="42"/>
      <c r="N16" s="42"/>
      <c r="O16" s="17"/>
      <c r="U16" s="42"/>
    </row>
    <row r="17" spans="1:21" ht="12.75">
      <c r="A17" s="22" t="s">
        <v>24</v>
      </c>
      <c r="B17" s="34"/>
      <c r="C17" s="34"/>
      <c r="D17" s="34">
        <f t="shared" si="0"/>
      </c>
      <c r="E17" s="34"/>
      <c r="F17" s="34"/>
      <c r="G17" s="34">
        <v>0.000127</v>
      </c>
      <c r="H17" s="34">
        <f t="shared" si="1"/>
        <v>0.000127</v>
      </c>
      <c r="I17" s="17"/>
      <c r="J17" s="42"/>
      <c r="K17" s="42"/>
      <c r="L17" s="42"/>
      <c r="M17" s="42"/>
      <c r="N17" s="42"/>
      <c r="O17" s="17"/>
      <c r="U17" s="42"/>
    </row>
    <row r="18" spans="1:21" ht="12.75">
      <c r="A18" s="22" t="s">
        <v>25</v>
      </c>
      <c r="B18" s="34"/>
      <c r="C18" s="34">
        <v>4.4E-08</v>
      </c>
      <c r="D18" s="34">
        <f t="shared" si="0"/>
        <v>4.4E-08</v>
      </c>
      <c r="E18" s="34"/>
      <c r="F18" s="34">
        <v>3.25E-07</v>
      </c>
      <c r="G18" s="34">
        <v>0.000859</v>
      </c>
      <c r="H18" s="34">
        <f t="shared" si="1"/>
        <v>0.0008593689999999999</v>
      </c>
      <c r="I18" s="17"/>
      <c r="J18" s="42"/>
      <c r="K18" s="42"/>
      <c r="L18" s="42"/>
      <c r="M18" s="42"/>
      <c r="N18" s="42"/>
      <c r="O18" s="17"/>
      <c r="U18" s="42"/>
    </row>
    <row r="19" spans="1:21" ht="12.75">
      <c r="A19" s="22" t="s">
        <v>65</v>
      </c>
      <c r="B19" s="34"/>
      <c r="C19" s="34"/>
      <c r="D19" s="34">
        <f t="shared" si="0"/>
      </c>
      <c r="E19" s="34"/>
      <c r="F19" s="34"/>
      <c r="G19" s="34">
        <v>0.000121</v>
      </c>
      <c r="H19" s="34">
        <f t="shared" si="1"/>
        <v>0.000121</v>
      </c>
      <c r="I19" s="17"/>
      <c r="J19" s="42"/>
      <c r="K19" s="42"/>
      <c r="L19" s="42"/>
      <c r="M19" s="42"/>
      <c r="N19" s="42"/>
      <c r="O19" s="17"/>
      <c r="U19" s="42"/>
    </row>
    <row r="20" spans="1:21" ht="12.75">
      <c r="A20" s="22" t="s">
        <v>38</v>
      </c>
      <c r="B20" s="34"/>
      <c r="C20" s="34">
        <v>1.94E-08</v>
      </c>
      <c r="D20" s="34">
        <f t="shared" si="0"/>
        <v>1.94E-08</v>
      </c>
      <c r="E20" s="34"/>
      <c r="F20" s="34"/>
      <c r="G20" s="34">
        <v>0.000131</v>
      </c>
      <c r="H20" s="34">
        <f t="shared" si="1"/>
        <v>0.00013101940000000001</v>
      </c>
      <c r="I20" s="17"/>
      <c r="J20" s="42"/>
      <c r="K20" s="42"/>
      <c r="L20" s="42"/>
      <c r="M20" s="42"/>
      <c r="N20" s="42"/>
      <c r="O20" s="17"/>
      <c r="U20" s="42"/>
    </row>
    <row r="21" spans="1:21" ht="12.75">
      <c r="A21" s="22" t="s">
        <v>39</v>
      </c>
      <c r="B21" s="34"/>
      <c r="C21" s="34">
        <v>0.00118</v>
      </c>
      <c r="D21" s="34">
        <f t="shared" si="0"/>
        <v>0.00118</v>
      </c>
      <c r="E21" s="34"/>
      <c r="F21" s="34"/>
      <c r="G21" s="34">
        <v>0.00222</v>
      </c>
      <c r="H21" s="34">
        <f t="shared" si="1"/>
        <v>0.0034000000000000002</v>
      </c>
      <c r="I21" s="17"/>
      <c r="J21" s="42"/>
      <c r="K21" s="42"/>
      <c r="L21" s="42"/>
      <c r="M21" s="42"/>
      <c r="N21" s="42"/>
      <c r="O21" s="17"/>
      <c r="U21" s="42"/>
    </row>
    <row r="22" spans="1:21" ht="12.75">
      <c r="A22" s="22" t="s">
        <v>42</v>
      </c>
      <c r="B22" s="34"/>
      <c r="C22" s="34"/>
      <c r="D22" s="34">
        <f t="shared" si="0"/>
      </c>
      <c r="E22" s="34"/>
      <c r="F22" s="34"/>
      <c r="G22" s="34">
        <v>4.15E-05</v>
      </c>
      <c r="H22" s="34">
        <f t="shared" si="1"/>
        <v>4.15E-05</v>
      </c>
      <c r="I22" s="17"/>
      <c r="J22" s="42"/>
      <c r="K22" s="42"/>
      <c r="L22" s="42"/>
      <c r="M22" s="42"/>
      <c r="N22" s="42"/>
      <c r="O22" s="17"/>
      <c r="U22" s="42"/>
    </row>
    <row r="23" spans="1:21" ht="12.75">
      <c r="A23" s="22" t="s">
        <v>43</v>
      </c>
      <c r="B23" s="34"/>
      <c r="C23" s="34"/>
      <c r="D23" s="34">
        <f t="shared" si="0"/>
      </c>
      <c r="E23" s="34"/>
      <c r="F23" s="34"/>
      <c r="G23" s="34">
        <v>1.53E-05</v>
      </c>
      <c r="H23" s="34">
        <f t="shared" si="1"/>
        <v>1.53E-05</v>
      </c>
      <c r="I23" s="17"/>
      <c r="J23" s="42"/>
      <c r="K23" s="42"/>
      <c r="L23" s="42"/>
      <c r="M23" s="42"/>
      <c r="N23" s="42"/>
      <c r="O23" s="17"/>
      <c r="U23" s="42"/>
    </row>
    <row r="24" spans="1:21" ht="12.75">
      <c r="A24" s="22" t="s">
        <v>44</v>
      </c>
      <c r="B24" s="34"/>
      <c r="C24" s="34"/>
      <c r="D24" s="34">
        <f t="shared" si="0"/>
      </c>
      <c r="E24" s="34"/>
      <c r="F24" s="34"/>
      <c r="G24" s="34">
        <v>7.85E-07</v>
      </c>
      <c r="H24" s="34">
        <f t="shared" si="1"/>
        <v>7.85E-07</v>
      </c>
      <c r="I24" s="17"/>
      <c r="J24" s="42"/>
      <c r="K24" s="42"/>
      <c r="L24" s="42"/>
      <c r="M24" s="42"/>
      <c r="N24" s="42"/>
      <c r="O24" s="17"/>
      <c r="U24" s="42"/>
    </row>
    <row r="25" spans="1:21" ht="12.75">
      <c r="A25" s="22" t="s">
        <v>16</v>
      </c>
      <c r="B25" s="34">
        <f>B23+B24</f>
        <v>0</v>
      </c>
      <c r="C25" s="34">
        <f>C23+C24</f>
        <v>0</v>
      </c>
      <c r="D25" s="34">
        <f t="shared" si="0"/>
      </c>
      <c r="E25" s="34"/>
      <c r="F25" s="34"/>
      <c r="G25" s="34">
        <f>G23+G24</f>
        <v>1.6085E-05</v>
      </c>
      <c r="H25" s="34">
        <f t="shared" si="1"/>
        <v>1.6085E-05</v>
      </c>
      <c r="I25" s="17"/>
      <c r="J25" s="42"/>
      <c r="K25" s="42"/>
      <c r="L25" s="42"/>
      <c r="M25" s="42"/>
      <c r="N25" s="42"/>
      <c r="O25" s="17"/>
      <c r="U25" s="42"/>
    </row>
    <row r="26" spans="1:21" ht="12.75">
      <c r="A26" s="22" t="s">
        <v>15</v>
      </c>
      <c r="B26" s="34"/>
      <c r="C26" s="34">
        <v>14424</v>
      </c>
      <c r="D26" s="34">
        <f t="shared" si="0"/>
        <v>14424</v>
      </c>
      <c r="E26" s="34"/>
      <c r="F26" s="34"/>
      <c r="G26" s="34"/>
      <c r="H26" s="34">
        <f t="shared" si="1"/>
        <v>14424</v>
      </c>
      <c r="I26" s="17"/>
      <c r="J26" s="42"/>
      <c r="K26" s="42"/>
      <c r="L26" s="42"/>
      <c r="M26" s="42"/>
      <c r="N26" s="42"/>
      <c r="O26" s="17"/>
      <c r="U26" s="42"/>
    </row>
    <row r="27" spans="1:21" ht="12.75">
      <c r="A27" s="22" t="s">
        <v>14</v>
      </c>
      <c r="B27" s="34">
        <v>2410</v>
      </c>
      <c r="C27" s="34">
        <v>30000</v>
      </c>
      <c r="D27" s="34">
        <f t="shared" si="0"/>
        <v>32410</v>
      </c>
      <c r="E27" s="34"/>
      <c r="F27" s="34"/>
      <c r="G27" s="34">
        <v>607</v>
      </c>
      <c r="H27" s="34">
        <f t="shared" si="1"/>
        <v>33017</v>
      </c>
      <c r="I27" s="17"/>
      <c r="J27" s="42"/>
      <c r="K27" s="42"/>
      <c r="L27" s="42"/>
      <c r="M27" s="42"/>
      <c r="N27" s="42"/>
      <c r="O27" s="17"/>
      <c r="U27" s="42"/>
    </row>
    <row r="28" spans="1:21" ht="12.75">
      <c r="A28" s="22" t="s">
        <v>73</v>
      </c>
      <c r="B28" s="34"/>
      <c r="C28" s="34"/>
      <c r="D28" s="34">
        <f t="shared" si="0"/>
      </c>
      <c r="E28" s="34"/>
      <c r="F28" s="34"/>
      <c r="G28" s="34">
        <v>2.29E-10</v>
      </c>
      <c r="H28" s="34">
        <f t="shared" si="1"/>
        <v>2.29E-10</v>
      </c>
      <c r="I28" s="17"/>
      <c r="J28" s="42"/>
      <c r="K28" s="42"/>
      <c r="L28" s="42"/>
      <c r="M28" s="42"/>
      <c r="N28" s="42"/>
      <c r="O28" s="17"/>
      <c r="U28" s="42"/>
    </row>
    <row r="29" spans="1:21" ht="12.75">
      <c r="A29" s="22" t="s">
        <v>19</v>
      </c>
      <c r="B29" s="34"/>
      <c r="C29" s="34">
        <v>0.0129</v>
      </c>
      <c r="D29" s="34">
        <f t="shared" si="0"/>
        <v>0.0129</v>
      </c>
      <c r="E29" s="34"/>
      <c r="F29" s="34"/>
      <c r="G29" s="34">
        <v>1.29E-06</v>
      </c>
      <c r="H29" s="34">
        <f t="shared" si="1"/>
        <v>0.01290129</v>
      </c>
      <c r="I29" s="17"/>
      <c r="J29" s="42"/>
      <c r="K29" s="42"/>
      <c r="L29" s="42"/>
      <c r="M29" s="42"/>
      <c r="N29" s="42"/>
      <c r="O29" s="17"/>
      <c r="U29" s="42"/>
    </row>
    <row r="30" spans="1:21" ht="12.75">
      <c r="A30" s="22" t="s">
        <v>19</v>
      </c>
      <c r="B30" s="34"/>
      <c r="C30" s="34"/>
      <c r="D30" s="34">
        <f t="shared" si="0"/>
      </c>
      <c r="E30" s="34"/>
      <c r="F30" s="34"/>
      <c r="G30" s="34">
        <v>1.29E-06</v>
      </c>
      <c r="H30" s="34">
        <f t="shared" si="1"/>
        <v>1.29E-06</v>
      </c>
      <c r="I30" s="17"/>
      <c r="J30" s="42"/>
      <c r="K30" s="42"/>
      <c r="L30" s="42"/>
      <c r="M30" s="42"/>
      <c r="N30" s="42"/>
      <c r="O30" s="17"/>
      <c r="U30" s="42"/>
    </row>
    <row r="31" spans="1:21" ht="12.75">
      <c r="A31" s="22" t="s">
        <v>20</v>
      </c>
      <c r="B31" s="34"/>
      <c r="C31" s="34">
        <v>2.05E-06</v>
      </c>
      <c r="D31" s="34">
        <f t="shared" si="0"/>
        <v>2.05E-06</v>
      </c>
      <c r="E31" s="34"/>
      <c r="F31" s="34">
        <v>6.13E-06</v>
      </c>
      <c r="G31" s="34"/>
      <c r="H31" s="34">
        <f t="shared" si="1"/>
        <v>8.18E-06</v>
      </c>
      <c r="I31" s="17"/>
      <c r="J31" s="42"/>
      <c r="K31" s="42"/>
      <c r="L31" s="42"/>
      <c r="M31" s="42"/>
      <c r="N31" s="42"/>
      <c r="O31" s="17"/>
      <c r="U31" s="42"/>
    </row>
    <row r="32" spans="1:21" ht="12.75">
      <c r="A32" s="22" t="s">
        <v>21</v>
      </c>
      <c r="B32" s="35"/>
      <c r="C32" s="34"/>
      <c r="D32" s="34">
        <f t="shared" si="0"/>
      </c>
      <c r="E32" s="34"/>
      <c r="F32" s="34">
        <v>0.000426</v>
      </c>
      <c r="G32" s="34"/>
      <c r="H32" s="34">
        <f t="shared" si="1"/>
        <v>0.000426</v>
      </c>
      <c r="I32" s="17"/>
      <c r="J32" s="42"/>
      <c r="K32" s="42"/>
      <c r="L32" s="42"/>
      <c r="M32" s="42"/>
      <c r="N32" s="42"/>
      <c r="O32" s="17"/>
      <c r="U32" s="42"/>
    </row>
    <row r="33" spans="1:21" ht="12.75">
      <c r="A33" s="22" t="s">
        <v>18</v>
      </c>
      <c r="B33" s="34"/>
      <c r="C33" s="34">
        <v>64700</v>
      </c>
      <c r="D33" s="34">
        <f t="shared" si="0"/>
        <v>64700</v>
      </c>
      <c r="E33" s="34"/>
      <c r="F33" s="34"/>
      <c r="G33" s="34"/>
      <c r="H33" s="34">
        <f t="shared" si="1"/>
        <v>64700</v>
      </c>
      <c r="I33" s="17"/>
      <c r="J33" s="42"/>
      <c r="K33" s="42"/>
      <c r="L33" s="42"/>
      <c r="M33" s="42"/>
      <c r="N33" s="42"/>
      <c r="O33" s="17"/>
      <c r="U33" s="42"/>
    </row>
    <row r="34" spans="1:21" ht="12.75">
      <c r="A34" s="22" t="s">
        <v>89</v>
      </c>
      <c r="B34" s="34"/>
      <c r="C34" s="34"/>
      <c r="D34" s="34">
        <f t="shared" si="0"/>
      </c>
      <c r="E34" s="34"/>
      <c r="F34" s="34"/>
      <c r="G34" s="34">
        <v>2.52E-08</v>
      </c>
      <c r="H34" s="34">
        <f t="shared" si="1"/>
        <v>2.52E-08</v>
      </c>
      <c r="I34" s="17"/>
      <c r="J34" s="42"/>
      <c r="K34" s="42"/>
      <c r="L34" s="42"/>
      <c r="M34" s="42"/>
      <c r="N34" s="42"/>
      <c r="O34" s="17"/>
      <c r="U34" s="42"/>
    </row>
    <row r="35" spans="1:21" ht="12.75">
      <c r="A35" s="22" t="s">
        <v>88</v>
      </c>
      <c r="B35" s="34"/>
      <c r="C35" s="34"/>
      <c r="D35" s="34">
        <f t="shared" si="0"/>
      </c>
      <c r="E35" s="34"/>
      <c r="F35" s="34"/>
      <c r="G35" s="34">
        <v>2.09E-08</v>
      </c>
      <c r="H35" s="34">
        <f t="shared" si="1"/>
        <v>2.09E-08</v>
      </c>
      <c r="I35" s="17"/>
      <c r="J35" s="42"/>
      <c r="K35" s="42"/>
      <c r="L35" s="42"/>
      <c r="M35" s="42"/>
      <c r="N35" s="42"/>
      <c r="O35" s="17"/>
      <c r="U35" s="42"/>
    </row>
    <row r="36" spans="1:21" ht="12.75">
      <c r="A36" s="22" t="s">
        <v>70</v>
      </c>
      <c r="B36" s="34"/>
      <c r="C36" s="34"/>
      <c r="D36" s="34">
        <f t="shared" si="0"/>
      </c>
      <c r="E36" s="34"/>
      <c r="F36" s="34"/>
      <c r="G36" s="34">
        <v>4.56E-08</v>
      </c>
      <c r="H36" s="34">
        <f t="shared" si="1"/>
        <v>4.56E-08</v>
      </c>
      <c r="I36" s="17"/>
      <c r="J36" s="42"/>
      <c r="K36" s="42"/>
      <c r="L36" s="42"/>
      <c r="M36" s="42"/>
      <c r="N36" s="42"/>
      <c r="O36" s="17"/>
      <c r="U36" s="42"/>
    </row>
    <row r="37" spans="1:21" ht="12.75">
      <c r="A37" s="22" t="s">
        <v>30</v>
      </c>
      <c r="B37" s="34"/>
      <c r="C37" s="34"/>
      <c r="D37" s="34">
        <f t="shared" si="0"/>
      </c>
      <c r="E37" s="34"/>
      <c r="F37" s="34"/>
      <c r="G37" s="34">
        <v>0.000113</v>
      </c>
      <c r="H37" s="34">
        <f t="shared" si="1"/>
        <v>0.000113</v>
      </c>
      <c r="I37" s="17"/>
      <c r="J37" s="42"/>
      <c r="K37" s="42"/>
      <c r="L37" s="42"/>
      <c r="M37" s="42"/>
      <c r="N37" s="42"/>
      <c r="O37" s="17"/>
      <c r="U37" s="42"/>
    </row>
    <row r="38" spans="1:21" ht="12.75">
      <c r="A38" s="22" t="s">
        <v>27</v>
      </c>
      <c r="B38" s="34"/>
      <c r="C38" s="34"/>
      <c r="D38" s="34">
        <f t="shared" si="0"/>
      </c>
      <c r="E38" s="34"/>
      <c r="F38" s="34"/>
      <c r="G38" s="34">
        <v>4.38E-06</v>
      </c>
      <c r="H38" s="34">
        <f t="shared" si="1"/>
        <v>4.38E-06</v>
      </c>
      <c r="I38" s="17"/>
      <c r="J38" s="42"/>
      <c r="K38" s="42"/>
      <c r="L38" s="42"/>
      <c r="M38" s="42"/>
      <c r="N38" s="42"/>
      <c r="O38" s="17"/>
      <c r="U38" s="42"/>
    </row>
    <row r="39" spans="1:21" ht="12.75">
      <c r="A39" s="22" t="s">
        <v>55</v>
      </c>
      <c r="B39" s="34"/>
      <c r="C39" s="34"/>
      <c r="D39" s="34">
        <f t="shared" si="0"/>
      </c>
      <c r="E39" s="34"/>
      <c r="F39" s="34"/>
      <c r="G39" s="34">
        <v>1.09E-08</v>
      </c>
      <c r="H39" s="34">
        <f t="shared" si="1"/>
        <v>1.09E-08</v>
      </c>
      <c r="I39" s="17"/>
      <c r="J39" s="42"/>
      <c r="K39" s="42"/>
      <c r="L39" s="42"/>
      <c r="M39" s="42"/>
      <c r="N39" s="42"/>
      <c r="O39" s="17"/>
      <c r="U39" s="42"/>
    </row>
    <row r="40" spans="1:21" ht="12.75">
      <c r="A40" s="22" t="s">
        <v>78</v>
      </c>
      <c r="B40" s="34"/>
      <c r="C40" s="34"/>
      <c r="D40" s="34">
        <f t="shared" si="0"/>
      </c>
      <c r="E40" s="34"/>
      <c r="F40" s="34"/>
      <c r="G40" s="34">
        <v>1.24E-07</v>
      </c>
      <c r="H40" s="34">
        <f t="shared" si="1"/>
        <v>1.24E-07</v>
      </c>
      <c r="I40" s="17"/>
      <c r="J40" s="42"/>
      <c r="K40" s="42"/>
      <c r="L40" s="42"/>
      <c r="M40" s="42"/>
      <c r="N40" s="42"/>
      <c r="O40" s="17"/>
      <c r="U40" s="42"/>
    </row>
    <row r="41" spans="1:21" ht="12.75">
      <c r="A41" s="22" t="s">
        <v>77</v>
      </c>
      <c r="B41" s="34"/>
      <c r="C41" s="34"/>
      <c r="D41" s="34">
        <f t="shared" si="0"/>
      </c>
      <c r="E41" s="34"/>
      <c r="F41" s="34"/>
      <c r="G41" s="34">
        <v>2.29E-10</v>
      </c>
      <c r="H41" s="34">
        <f t="shared" si="1"/>
        <v>2.29E-10</v>
      </c>
      <c r="I41" s="17"/>
      <c r="J41" s="42"/>
      <c r="K41" s="42"/>
      <c r="L41" s="42"/>
      <c r="M41" s="42"/>
      <c r="N41" s="42"/>
      <c r="O41" s="17"/>
      <c r="U41" s="42"/>
    </row>
    <row r="42" spans="1:21" ht="12.75">
      <c r="A42" s="22" t="s">
        <v>94</v>
      </c>
      <c r="B42" s="34"/>
      <c r="C42" s="34"/>
      <c r="D42" s="34">
        <f t="shared" si="0"/>
      </c>
      <c r="E42" s="34"/>
      <c r="F42" s="34"/>
      <c r="G42" s="34">
        <v>1.76E-08</v>
      </c>
      <c r="H42" s="34">
        <f t="shared" si="1"/>
        <v>1.76E-08</v>
      </c>
      <c r="I42" s="17"/>
      <c r="J42" s="42"/>
      <c r="K42" s="42"/>
      <c r="L42" s="42"/>
      <c r="M42" s="42"/>
      <c r="N42" s="42"/>
      <c r="O42" s="17"/>
      <c r="U42" s="42"/>
    </row>
    <row r="43" spans="1:21" ht="12.75">
      <c r="A43" s="22" t="s">
        <v>93</v>
      </c>
      <c r="B43" s="34"/>
      <c r="C43" s="34"/>
      <c r="D43" s="34">
        <f t="shared" si="0"/>
      </c>
      <c r="E43" s="34"/>
      <c r="F43" s="34"/>
      <c r="G43" s="34">
        <v>2.74E-06</v>
      </c>
      <c r="H43" s="34">
        <f t="shared" si="1"/>
        <v>2.74E-06</v>
      </c>
      <c r="I43" s="17"/>
      <c r="J43" s="42"/>
      <c r="K43" s="42"/>
      <c r="L43" s="42"/>
      <c r="M43" s="42"/>
      <c r="N43" s="42"/>
      <c r="O43" s="17"/>
      <c r="U43" s="42"/>
    </row>
    <row r="44" spans="1:21" ht="12.75">
      <c r="A44" s="22" t="s">
        <v>74</v>
      </c>
      <c r="B44" s="34"/>
      <c r="C44" s="34"/>
      <c r="D44" s="34">
        <f t="shared" si="0"/>
      </c>
      <c r="E44" s="34"/>
      <c r="F44" s="34"/>
      <c r="G44" s="34">
        <v>6.58E-07</v>
      </c>
      <c r="H44" s="34">
        <f t="shared" si="1"/>
        <v>6.58E-07</v>
      </c>
      <c r="I44" s="17"/>
      <c r="J44" s="42"/>
      <c r="K44" s="42"/>
      <c r="L44" s="42"/>
      <c r="M44" s="42"/>
      <c r="N44" s="42"/>
      <c r="O44" s="17"/>
      <c r="U44" s="42"/>
    </row>
    <row r="45" spans="1:21" ht="12.75">
      <c r="A45" s="22" t="s">
        <v>41</v>
      </c>
      <c r="B45" s="34"/>
      <c r="C45" s="34"/>
      <c r="D45" s="34">
        <f t="shared" si="0"/>
      </c>
      <c r="E45" s="34"/>
      <c r="F45" s="34"/>
      <c r="G45" s="34">
        <v>1.34E-05</v>
      </c>
      <c r="H45" s="34">
        <f t="shared" si="1"/>
        <v>1.34E-05</v>
      </c>
      <c r="I45" s="17"/>
      <c r="J45" s="42"/>
      <c r="K45" s="42"/>
      <c r="L45" s="42"/>
      <c r="M45" s="42"/>
      <c r="N45" s="42"/>
      <c r="O45" s="17"/>
      <c r="U45" s="42"/>
    </row>
    <row r="46" spans="1:21" ht="12.75">
      <c r="A46" s="22" t="s">
        <v>100</v>
      </c>
      <c r="B46" s="34"/>
      <c r="C46" s="34"/>
      <c r="D46" s="34">
        <f t="shared" si="0"/>
      </c>
      <c r="E46" s="34"/>
      <c r="F46" s="34"/>
      <c r="G46" s="34">
        <v>1.22E-10</v>
      </c>
      <c r="H46" s="34">
        <f t="shared" si="1"/>
        <v>1.22E-10</v>
      </c>
      <c r="I46" s="17"/>
      <c r="J46" s="42"/>
      <c r="K46" s="42"/>
      <c r="L46" s="42"/>
      <c r="M46" s="42"/>
      <c r="N46" s="42"/>
      <c r="O46" s="17"/>
      <c r="U46" s="42"/>
    </row>
    <row r="47" spans="1:21" ht="12.75">
      <c r="A47" s="22" t="s">
        <v>56</v>
      </c>
      <c r="B47" s="34"/>
      <c r="C47" s="34">
        <v>9.15E-05</v>
      </c>
      <c r="D47" s="34">
        <f t="shared" si="0"/>
        <v>9.15E-05</v>
      </c>
      <c r="E47" s="34">
        <v>3.67E-09</v>
      </c>
      <c r="F47" s="34"/>
      <c r="G47" s="34">
        <v>3.99E-05</v>
      </c>
      <c r="H47" s="34">
        <f t="shared" si="1"/>
        <v>0.00013140367</v>
      </c>
      <c r="I47" s="17"/>
      <c r="J47" s="42"/>
      <c r="K47" s="42"/>
      <c r="L47" s="42"/>
      <c r="M47" s="42"/>
      <c r="N47" s="42"/>
      <c r="O47" s="17"/>
      <c r="U47" s="42"/>
    </row>
    <row r="48" spans="1:21" ht="12.75">
      <c r="A48" s="22" t="s">
        <v>82</v>
      </c>
      <c r="B48" s="34"/>
      <c r="C48" s="34">
        <v>0.000262</v>
      </c>
      <c r="D48" s="34">
        <f t="shared" si="0"/>
        <v>0.000262</v>
      </c>
      <c r="E48" s="34">
        <v>1.37E-08</v>
      </c>
      <c r="F48" s="34"/>
      <c r="G48" s="34">
        <v>0.00194</v>
      </c>
      <c r="H48" s="34">
        <f t="shared" si="1"/>
        <v>0.0022020137000000003</v>
      </c>
      <c r="I48" s="17"/>
      <c r="J48" s="42"/>
      <c r="K48" s="42"/>
      <c r="L48" s="42"/>
      <c r="M48" s="42"/>
      <c r="N48" s="42"/>
      <c r="O48" s="17"/>
      <c r="U48" s="42"/>
    </row>
    <row r="49" spans="1:21" ht="12.75">
      <c r="A49" s="22" t="s">
        <v>57</v>
      </c>
      <c r="B49" s="34"/>
      <c r="C49" s="34"/>
      <c r="D49" s="34">
        <f t="shared" si="0"/>
      </c>
      <c r="E49" s="34"/>
      <c r="F49" s="34"/>
      <c r="G49" s="34">
        <v>8.51E-07</v>
      </c>
      <c r="H49" s="34">
        <f t="shared" si="1"/>
        <v>8.51E-07</v>
      </c>
      <c r="I49" s="17"/>
      <c r="J49" s="42"/>
      <c r="K49" s="42"/>
      <c r="L49" s="42"/>
      <c r="M49" s="42"/>
      <c r="N49" s="42"/>
      <c r="O49" s="17"/>
      <c r="U49" s="42"/>
    </row>
    <row r="50" spans="1:21" ht="12.75">
      <c r="A50" s="22" t="s">
        <v>58</v>
      </c>
      <c r="B50" s="34"/>
      <c r="C50" s="34"/>
      <c r="D50" s="34">
        <f t="shared" si="0"/>
      </c>
      <c r="E50" s="34"/>
      <c r="F50" s="34"/>
      <c r="G50" s="34">
        <v>6.7E-06</v>
      </c>
      <c r="H50" s="34">
        <f t="shared" si="1"/>
        <v>6.7E-06</v>
      </c>
      <c r="I50" s="17"/>
      <c r="J50" s="42"/>
      <c r="K50" s="42"/>
      <c r="L50" s="42"/>
      <c r="M50" s="42"/>
      <c r="N50" s="42"/>
      <c r="O50" s="17"/>
      <c r="U50" s="42"/>
    </row>
    <row r="51" spans="1:21" ht="12.75">
      <c r="A51" s="22" t="s">
        <v>59</v>
      </c>
      <c r="B51" s="34"/>
      <c r="C51" s="34"/>
      <c r="D51" s="34">
        <f t="shared" si="0"/>
      </c>
      <c r="E51" s="34"/>
      <c r="F51" s="34"/>
      <c r="G51" s="34">
        <v>2.09E-08</v>
      </c>
      <c r="H51" s="34">
        <f t="shared" si="1"/>
        <v>2.09E-08</v>
      </c>
      <c r="I51" s="17"/>
      <c r="J51" s="42"/>
      <c r="K51" s="42"/>
      <c r="L51" s="42"/>
      <c r="M51" s="42"/>
      <c r="N51" s="42"/>
      <c r="O51" s="17"/>
      <c r="U51" s="42"/>
    </row>
    <row r="52" spans="1:21" ht="12.75">
      <c r="A52" s="22" t="s">
        <v>45</v>
      </c>
      <c r="B52" s="34"/>
      <c r="C52" s="34"/>
      <c r="D52" s="34">
        <f t="shared" si="0"/>
      </c>
      <c r="E52" s="34"/>
      <c r="F52" s="34"/>
      <c r="G52" s="34">
        <v>5.25E-06</v>
      </c>
      <c r="H52" s="34">
        <f t="shared" si="1"/>
        <v>5.25E-06</v>
      </c>
      <c r="I52" s="17"/>
      <c r="J52" s="42"/>
      <c r="K52" s="42"/>
      <c r="L52" s="42"/>
      <c r="M52" s="42"/>
      <c r="N52" s="42"/>
      <c r="O52" s="17"/>
      <c r="U52" s="42"/>
    </row>
    <row r="53" spans="1:21" ht="12.75">
      <c r="A53" s="22" t="s">
        <v>46</v>
      </c>
      <c r="B53" s="34"/>
      <c r="C53" s="34"/>
      <c r="D53" s="34">
        <f t="shared" si="0"/>
      </c>
      <c r="E53" s="34"/>
      <c r="F53" s="34"/>
      <c r="G53" s="34">
        <v>4.16E-06</v>
      </c>
      <c r="H53" s="34">
        <f t="shared" si="1"/>
        <v>4.16E-06</v>
      </c>
      <c r="I53" s="17"/>
      <c r="J53" s="42"/>
      <c r="K53" s="42"/>
      <c r="L53" s="42"/>
      <c r="M53" s="42"/>
      <c r="N53" s="42"/>
      <c r="O53" s="17"/>
      <c r="U53" s="42"/>
    </row>
    <row r="54" spans="1:21" ht="12.75">
      <c r="A54" s="22" t="s">
        <v>66</v>
      </c>
      <c r="B54" s="34"/>
      <c r="C54" s="34"/>
      <c r="D54" s="34">
        <f t="shared" si="0"/>
      </c>
      <c r="E54" s="34"/>
      <c r="F54" s="34"/>
      <c r="G54" s="34">
        <v>4.23E-05</v>
      </c>
      <c r="H54" s="34">
        <f t="shared" si="1"/>
        <v>4.23E-05</v>
      </c>
      <c r="I54" s="17"/>
      <c r="J54" s="42"/>
      <c r="K54" s="42"/>
      <c r="L54" s="42"/>
      <c r="M54" s="42"/>
      <c r="N54" s="42"/>
      <c r="O54" s="17"/>
      <c r="U54" s="42"/>
    </row>
    <row r="55" spans="1:21" ht="12.75">
      <c r="A55" s="22" t="s">
        <v>84</v>
      </c>
      <c r="B55" s="34"/>
      <c r="C55" s="34"/>
      <c r="D55" s="34">
        <f t="shared" si="0"/>
      </c>
      <c r="E55" s="34"/>
      <c r="F55" s="34"/>
      <c r="G55" s="34">
        <v>9.92E-07</v>
      </c>
      <c r="H55" s="34">
        <f t="shared" si="1"/>
        <v>9.92E-07</v>
      </c>
      <c r="I55" s="17"/>
      <c r="J55" s="42"/>
      <c r="K55" s="42"/>
      <c r="L55" s="42"/>
      <c r="M55" s="42"/>
      <c r="N55" s="42"/>
      <c r="O55" s="17"/>
      <c r="U55" s="42"/>
    </row>
    <row r="56" spans="1:21" ht="12.75">
      <c r="A56" s="22" t="s">
        <v>71</v>
      </c>
      <c r="B56" s="34"/>
      <c r="C56" s="34"/>
      <c r="D56" s="34">
        <f t="shared" si="0"/>
      </c>
      <c r="E56" s="34"/>
      <c r="F56" s="34"/>
      <c r="G56" s="34">
        <v>8.09E-09</v>
      </c>
      <c r="H56" s="34">
        <f t="shared" si="1"/>
        <v>8.09E-09</v>
      </c>
      <c r="I56" s="17"/>
      <c r="J56" s="42"/>
      <c r="K56" s="42"/>
      <c r="L56" s="42"/>
      <c r="M56" s="42"/>
      <c r="N56" s="42"/>
      <c r="O56" s="17"/>
      <c r="U56" s="42"/>
    </row>
    <row r="57" spans="1:21" ht="12.75">
      <c r="A57" s="22" t="s">
        <v>33</v>
      </c>
      <c r="B57" s="34"/>
      <c r="C57" s="34"/>
      <c r="D57" s="34">
        <f t="shared" si="0"/>
      </c>
      <c r="E57" s="34"/>
      <c r="F57" s="34"/>
      <c r="G57" s="34">
        <v>5.37E-05</v>
      </c>
      <c r="H57" s="34">
        <f t="shared" si="1"/>
        <v>5.37E-05</v>
      </c>
      <c r="I57" s="17"/>
      <c r="J57" s="42"/>
      <c r="K57" s="42"/>
      <c r="L57" s="42"/>
      <c r="M57" s="42"/>
      <c r="N57" s="42"/>
      <c r="O57" s="17"/>
      <c r="U57" s="42"/>
    </row>
    <row r="58" spans="1:21" ht="12.75">
      <c r="A58" s="22" t="s">
        <v>90</v>
      </c>
      <c r="B58" s="34"/>
      <c r="C58" s="34"/>
      <c r="D58" s="34">
        <f t="shared" si="0"/>
      </c>
      <c r="E58" s="34"/>
      <c r="F58" s="34"/>
      <c r="G58" s="34">
        <v>4.58E-09</v>
      </c>
      <c r="H58" s="34">
        <f t="shared" si="1"/>
        <v>4.58E-09</v>
      </c>
      <c r="I58" s="17"/>
      <c r="J58" s="42"/>
      <c r="K58" s="42"/>
      <c r="L58" s="42"/>
      <c r="M58" s="42"/>
      <c r="N58" s="42"/>
      <c r="O58" s="17"/>
      <c r="U58" s="42"/>
    </row>
    <row r="59" spans="1:21" ht="12.75">
      <c r="A59" s="22" t="s">
        <v>32</v>
      </c>
      <c r="B59" s="34"/>
      <c r="C59" s="34"/>
      <c r="D59" s="34">
        <f t="shared" si="0"/>
      </c>
      <c r="E59" s="34"/>
      <c r="F59" s="34"/>
      <c r="G59" s="34">
        <v>1.69E-07</v>
      </c>
      <c r="H59" s="34">
        <f t="shared" si="1"/>
        <v>1.69E-07</v>
      </c>
      <c r="I59" s="17"/>
      <c r="J59" s="42"/>
      <c r="K59" s="42"/>
      <c r="L59" s="42"/>
      <c r="M59" s="42"/>
      <c r="N59" s="42"/>
      <c r="O59" s="17"/>
      <c r="U59" s="42"/>
    </row>
    <row r="60" spans="1:21" ht="12.75">
      <c r="A60" s="22" t="s">
        <v>101</v>
      </c>
      <c r="B60" s="34"/>
      <c r="C60" s="34"/>
      <c r="D60" s="34">
        <f t="shared" si="0"/>
      </c>
      <c r="E60" s="34"/>
      <c r="F60" s="34"/>
      <c r="G60" s="34">
        <v>3.34E-07</v>
      </c>
      <c r="H60" s="34">
        <f t="shared" si="1"/>
        <v>3.34E-07</v>
      </c>
      <c r="I60" s="17"/>
      <c r="J60" s="42"/>
      <c r="K60" s="42"/>
      <c r="L60" s="42"/>
      <c r="M60" s="42"/>
      <c r="N60" s="42"/>
      <c r="O60" s="17"/>
      <c r="U60" s="42"/>
    </row>
    <row r="61" spans="1:21" ht="12.75">
      <c r="A61" s="22" t="s">
        <v>97</v>
      </c>
      <c r="B61" s="34"/>
      <c r="C61" s="34">
        <v>0.000142</v>
      </c>
      <c r="D61" s="34">
        <f t="shared" si="0"/>
        <v>0.000142</v>
      </c>
      <c r="E61" s="34"/>
      <c r="F61" s="34"/>
      <c r="G61" s="34">
        <v>0.00357</v>
      </c>
      <c r="H61" s="34">
        <f t="shared" si="1"/>
        <v>0.003712</v>
      </c>
      <c r="I61" s="17"/>
      <c r="J61" s="42"/>
      <c r="K61" s="42"/>
      <c r="L61" s="42"/>
      <c r="M61" s="42"/>
      <c r="N61" s="42"/>
      <c r="O61" s="17"/>
      <c r="U61" s="42"/>
    </row>
    <row r="62" spans="1:21" ht="12.75">
      <c r="A62" s="22" t="s">
        <v>31</v>
      </c>
      <c r="B62" s="34"/>
      <c r="C62" s="34"/>
      <c r="D62" s="34">
        <f t="shared" si="0"/>
      </c>
      <c r="E62" s="34"/>
      <c r="F62" s="34"/>
      <c r="G62" s="34">
        <v>1.89E-06</v>
      </c>
      <c r="H62" s="34">
        <f t="shared" si="1"/>
        <v>1.89E-06</v>
      </c>
      <c r="I62" s="17"/>
      <c r="J62" s="42"/>
      <c r="K62" s="42"/>
      <c r="L62" s="42"/>
      <c r="M62" s="42"/>
      <c r="N62" s="42"/>
      <c r="O62" s="17"/>
      <c r="U62" s="42"/>
    </row>
    <row r="63" spans="1:21" ht="12.75">
      <c r="A63" s="22" t="s">
        <v>47</v>
      </c>
      <c r="B63" s="34"/>
      <c r="C63" s="34"/>
      <c r="D63" s="34">
        <f t="shared" si="0"/>
      </c>
      <c r="E63" s="34"/>
      <c r="F63" s="34"/>
      <c r="G63" s="34">
        <v>3.97E-06</v>
      </c>
      <c r="H63" s="34">
        <f t="shared" si="1"/>
        <v>3.97E-06</v>
      </c>
      <c r="I63" s="17"/>
      <c r="J63" s="42"/>
      <c r="K63" s="42"/>
      <c r="L63" s="42"/>
      <c r="M63" s="42"/>
      <c r="N63" s="42"/>
      <c r="O63" s="17"/>
      <c r="U63" s="42"/>
    </row>
    <row r="64" spans="1:21" ht="12.75">
      <c r="A64" s="22" t="s">
        <v>48</v>
      </c>
      <c r="B64" s="34"/>
      <c r="C64" s="34"/>
      <c r="D64" s="34">
        <f t="shared" si="0"/>
      </c>
      <c r="E64" s="34"/>
      <c r="F64" s="34"/>
      <c r="G64" s="34">
        <v>2.71E-06</v>
      </c>
      <c r="H64" s="34">
        <f t="shared" si="1"/>
        <v>2.71E-06</v>
      </c>
      <c r="I64" s="17"/>
      <c r="J64" s="42"/>
      <c r="K64" s="42"/>
      <c r="L64" s="42"/>
      <c r="M64" s="42"/>
      <c r="N64" s="42"/>
      <c r="O64" s="17"/>
      <c r="U64" s="42"/>
    </row>
    <row r="65" spans="1:21" ht="12.75">
      <c r="A65" s="22" t="s">
        <v>49</v>
      </c>
      <c r="B65" s="34"/>
      <c r="C65" s="34"/>
      <c r="D65" s="34">
        <f t="shared" si="0"/>
      </c>
      <c r="E65" s="34"/>
      <c r="F65" s="34"/>
      <c r="G65" s="34">
        <v>1.75E-06</v>
      </c>
      <c r="H65" s="34">
        <f t="shared" si="1"/>
        <v>1.75E-06</v>
      </c>
      <c r="I65" s="17"/>
      <c r="J65" s="42"/>
      <c r="K65" s="42"/>
      <c r="L65" s="42"/>
      <c r="M65" s="42"/>
      <c r="N65" s="42"/>
      <c r="O65" s="17"/>
      <c r="U65" s="42"/>
    </row>
    <row r="66" spans="1:21" ht="12.75">
      <c r="A66" s="22" t="s">
        <v>76</v>
      </c>
      <c r="B66" s="34"/>
      <c r="C66" s="34"/>
      <c r="D66" s="34">
        <f t="shared" si="0"/>
      </c>
      <c r="E66" s="34"/>
      <c r="F66" s="34"/>
      <c r="G66" s="34">
        <v>0.000103</v>
      </c>
      <c r="H66" s="34">
        <f t="shared" si="1"/>
        <v>0.000103</v>
      </c>
      <c r="I66" s="17"/>
      <c r="J66" s="42"/>
      <c r="K66" s="42"/>
      <c r="L66" s="42"/>
      <c r="M66" s="42"/>
      <c r="N66" s="42"/>
      <c r="O66" s="17"/>
      <c r="U66" s="42"/>
    </row>
    <row r="67" spans="1:21" ht="12.75">
      <c r="A67" s="22" t="s">
        <v>92</v>
      </c>
      <c r="B67" s="34"/>
      <c r="C67" s="34"/>
      <c r="D67" s="34">
        <f t="shared" si="0"/>
      </c>
      <c r="E67" s="34"/>
      <c r="F67" s="34"/>
      <c r="G67" s="34">
        <v>2.58E-06</v>
      </c>
      <c r="H67" s="34">
        <f t="shared" si="1"/>
        <v>2.58E-06</v>
      </c>
      <c r="I67" s="17"/>
      <c r="J67" s="42"/>
      <c r="K67" s="42"/>
      <c r="L67" s="42"/>
      <c r="M67" s="42"/>
      <c r="N67" s="42"/>
      <c r="O67" s="17"/>
      <c r="U67" s="42"/>
    </row>
    <row r="68" spans="1:21" ht="12.75">
      <c r="A68" s="22" t="s">
        <v>68</v>
      </c>
      <c r="B68" s="34"/>
      <c r="C68" s="34"/>
      <c r="D68" s="34">
        <f t="shared" si="0"/>
      </c>
      <c r="E68" s="34"/>
      <c r="F68" s="34"/>
      <c r="G68" s="34">
        <v>4.46E-11</v>
      </c>
      <c r="H68" s="34">
        <f t="shared" si="1"/>
        <v>4.46E-11</v>
      </c>
      <c r="I68" s="17"/>
      <c r="J68" s="42"/>
      <c r="K68" s="42"/>
      <c r="L68" s="42"/>
      <c r="M68" s="42"/>
      <c r="N68" s="42"/>
      <c r="O68" s="17"/>
      <c r="U68" s="42"/>
    </row>
    <row r="69" spans="1:21" ht="12.75">
      <c r="A69" s="22" t="s">
        <v>50</v>
      </c>
      <c r="B69" s="34"/>
      <c r="C69" s="34"/>
      <c r="D69" s="34">
        <f t="shared" si="0"/>
      </c>
      <c r="E69" s="34"/>
      <c r="F69" s="34"/>
      <c r="G69" s="34">
        <v>3.9E-08</v>
      </c>
      <c r="H69" s="34">
        <f t="shared" si="1"/>
        <v>3.9E-08</v>
      </c>
      <c r="I69" s="17"/>
      <c r="J69" s="42"/>
      <c r="K69" s="42"/>
      <c r="L69" s="42"/>
      <c r="M69" s="42"/>
      <c r="N69" s="42"/>
      <c r="O69" s="17"/>
      <c r="U69" s="42"/>
    </row>
    <row r="70" spans="1:21" ht="12.75">
      <c r="A70" s="22" t="s">
        <v>51</v>
      </c>
      <c r="B70" s="34"/>
      <c r="C70" s="34">
        <v>3.85E-05</v>
      </c>
      <c r="D70" s="34">
        <f t="shared" si="0"/>
        <v>3.85E-05</v>
      </c>
      <c r="E70" s="34">
        <v>3.43E-06</v>
      </c>
      <c r="F70" s="34"/>
      <c r="G70" s="34">
        <v>0.000284</v>
      </c>
      <c r="H70" s="34">
        <f t="shared" si="1"/>
        <v>0.00032593</v>
      </c>
      <c r="I70" s="17"/>
      <c r="J70" s="42"/>
      <c r="K70" s="42"/>
      <c r="L70" s="42"/>
      <c r="M70" s="42"/>
      <c r="N70" s="42"/>
      <c r="O70" s="17"/>
      <c r="U70" s="42"/>
    </row>
    <row r="71" spans="1:21" ht="12.75">
      <c r="A71" s="22" t="s">
        <v>52</v>
      </c>
      <c r="B71" s="34"/>
      <c r="C71" s="34">
        <v>3.91E-06</v>
      </c>
      <c r="D71" s="34">
        <f aca="true" t="shared" si="2" ref="D71:D79">IF(B71+C71&gt;0,B71+C71,"")</f>
        <v>3.91E-06</v>
      </c>
      <c r="E71" s="34">
        <v>5.16E-07</v>
      </c>
      <c r="F71" s="34"/>
      <c r="G71" s="34">
        <v>6.59E-06</v>
      </c>
      <c r="H71" s="34">
        <f aca="true" t="shared" si="3" ref="H71:H79">B71+C71+E71+F71+G71</f>
        <v>1.1016E-05</v>
      </c>
      <c r="I71" s="17"/>
      <c r="J71" s="42"/>
      <c r="K71" s="42"/>
      <c r="L71" s="42"/>
      <c r="M71" s="42"/>
      <c r="N71" s="42"/>
      <c r="O71" s="17"/>
      <c r="U71" s="42"/>
    </row>
    <row r="72" spans="1:21" ht="12.75">
      <c r="A72" s="22" t="s">
        <v>53</v>
      </c>
      <c r="B72" s="34"/>
      <c r="C72" s="34"/>
      <c r="D72" s="34">
        <f t="shared" si="2"/>
      </c>
      <c r="E72" s="34"/>
      <c r="F72" s="34"/>
      <c r="G72" s="34">
        <v>7.17E-10</v>
      </c>
      <c r="H72" s="34">
        <f t="shared" si="3"/>
        <v>7.17E-10</v>
      </c>
      <c r="I72" s="17"/>
      <c r="J72" s="42"/>
      <c r="K72" s="42"/>
      <c r="L72" s="42"/>
      <c r="M72" s="42"/>
      <c r="N72" s="42"/>
      <c r="O72" s="17"/>
      <c r="U72" s="42"/>
    </row>
    <row r="73" spans="1:21" ht="12.75">
      <c r="A73" s="22" t="s">
        <v>54</v>
      </c>
      <c r="B73" s="34"/>
      <c r="C73" s="34">
        <v>9.33E-05</v>
      </c>
      <c r="D73" s="34">
        <f t="shared" si="2"/>
        <v>9.33E-05</v>
      </c>
      <c r="E73" s="34">
        <v>4.93E-07</v>
      </c>
      <c r="F73" s="34"/>
      <c r="G73" s="34">
        <v>0.000318</v>
      </c>
      <c r="H73" s="34">
        <f t="shared" si="3"/>
        <v>0.000411793</v>
      </c>
      <c r="I73" s="17"/>
      <c r="J73" s="42"/>
      <c r="K73" s="42"/>
      <c r="L73" s="42"/>
      <c r="M73" s="42"/>
      <c r="N73" s="42"/>
      <c r="O73" s="17"/>
      <c r="U73" s="42"/>
    </row>
    <row r="74" spans="1:21" ht="12.75">
      <c r="A74" s="22" t="s">
        <v>99</v>
      </c>
      <c r="B74" s="34"/>
      <c r="C74" s="34">
        <v>4.82E-06</v>
      </c>
      <c r="D74" s="34">
        <f t="shared" si="2"/>
        <v>4.82E-06</v>
      </c>
      <c r="E74" s="34"/>
      <c r="F74" s="34"/>
      <c r="G74" s="34"/>
      <c r="H74" s="34">
        <f t="shared" si="3"/>
        <v>4.82E-06</v>
      </c>
      <c r="I74" s="17"/>
      <c r="J74" s="42"/>
      <c r="K74" s="42"/>
      <c r="L74" s="42"/>
      <c r="M74" s="42"/>
      <c r="N74" s="42"/>
      <c r="O74" s="17"/>
      <c r="U74" s="42"/>
    </row>
    <row r="75" spans="1:21" ht="12.75">
      <c r="A75" s="22" t="s">
        <v>64</v>
      </c>
      <c r="B75" s="34"/>
      <c r="C75" s="34">
        <v>0.0757</v>
      </c>
      <c r="D75" s="34">
        <f t="shared" si="2"/>
        <v>0.0757</v>
      </c>
      <c r="E75" s="34"/>
      <c r="F75" s="34"/>
      <c r="G75" s="34"/>
      <c r="H75" s="34">
        <f t="shared" si="3"/>
        <v>0.0757</v>
      </c>
      <c r="I75" s="17"/>
      <c r="J75" s="42"/>
      <c r="K75" s="42"/>
      <c r="L75" s="42"/>
      <c r="M75" s="42"/>
      <c r="N75" s="42"/>
      <c r="O75" s="17"/>
      <c r="U75" s="42"/>
    </row>
    <row r="76" spans="1:21" ht="12.75">
      <c r="A76" s="22" t="s">
        <v>28</v>
      </c>
      <c r="B76" s="34"/>
      <c r="C76" s="34"/>
      <c r="D76" s="34">
        <f t="shared" si="2"/>
      </c>
      <c r="E76" s="34"/>
      <c r="F76" s="34"/>
      <c r="G76" s="34">
        <v>2.23E-05</v>
      </c>
      <c r="H76" s="34">
        <f t="shared" si="3"/>
        <v>2.23E-05</v>
      </c>
      <c r="I76" s="17"/>
      <c r="J76" s="42"/>
      <c r="K76" s="42"/>
      <c r="L76" s="42"/>
      <c r="M76" s="42"/>
      <c r="N76" s="42"/>
      <c r="O76" s="17"/>
      <c r="U76" s="42"/>
    </row>
    <row r="77" spans="1:21" ht="12.75">
      <c r="A77" s="22" t="s">
        <v>29</v>
      </c>
      <c r="B77" s="34"/>
      <c r="C77" s="34"/>
      <c r="D77" s="34">
        <f t="shared" si="2"/>
      </c>
      <c r="E77" s="34"/>
      <c r="F77" s="34"/>
      <c r="G77" s="34">
        <v>1.68E-05</v>
      </c>
      <c r="H77" s="34">
        <f t="shared" si="3"/>
        <v>1.68E-05</v>
      </c>
      <c r="I77" s="17"/>
      <c r="J77" s="42"/>
      <c r="K77" s="42"/>
      <c r="L77" s="42"/>
      <c r="M77" s="42"/>
      <c r="N77" s="42"/>
      <c r="O77" s="17"/>
      <c r="U77" s="42"/>
    </row>
    <row r="78" spans="1:21" ht="12.75">
      <c r="A78" s="22" t="s">
        <v>79</v>
      </c>
      <c r="B78" s="34">
        <v>5.49E-05</v>
      </c>
      <c r="C78" s="34">
        <v>3.69E-05</v>
      </c>
      <c r="D78" s="34">
        <f t="shared" si="2"/>
        <v>9.180000000000001E-05</v>
      </c>
      <c r="E78" s="34"/>
      <c r="F78" s="34">
        <v>1.49E-08</v>
      </c>
      <c r="G78" s="34">
        <v>0.00133</v>
      </c>
      <c r="H78" s="34">
        <f t="shared" si="3"/>
        <v>0.0014218149</v>
      </c>
      <c r="I78" s="17"/>
      <c r="J78" s="42"/>
      <c r="K78" s="42"/>
      <c r="L78" s="42"/>
      <c r="M78" s="42"/>
      <c r="N78" s="42"/>
      <c r="O78" s="17"/>
      <c r="U78" s="42"/>
    </row>
    <row r="79" spans="1:15" ht="12.75">
      <c r="A79" s="22" t="s">
        <v>102</v>
      </c>
      <c r="B79" s="34">
        <v>0.000381</v>
      </c>
      <c r="C79" s="34">
        <v>0.00017</v>
      </c>
      <c r="D79" s="34">
        <f t="shared" si="2"/>
        <v>0.0005510000000000001</v>
      </c>
      <c r="E79" s="34">
        <v>1.1E-05</v>
      </c>
      <c r="F79" s="34"/>
      <c r="G79" s="34">
        <v>0.0322</v>
      </c>
      <c r="H79" s="34">
        <f t="shared" si="3"/>
        <v>0.032762</v>
      </c>
      <c r="I79" s="17"/>
      <c r="J79" s="42"/>
      <c r="K79" s="42"/>
      <c r="L79" s="42"/>
      <c r="M79" s="42"/>
      <c r="N79" s="42"/>
      <c r="O79" s="17"/>
    </row>
    <row r="80" spans="1:9" ht="12.75">
      <c r="A80" s="22" t="s">
        <v>34</v>
      </c>
      <c r="E80" s="36"/>
      <c r="I80" s="17"/>
    </row>
    <row r="81" spans="1:9" ht="12.75">
      <c r="A81" s="22" t="s">
        <v>35</v>
      </c>
      <c r="I81" s="17"/>
    </row>
    <row r="82" spans="1:9" ht="12.75">
      <c r="A82" s="22" t="s">
        <v>36</v>
      </c>
      <c r="I82" s="17"/>
    </row>
    <row r="83" spans="1:9" ht="12.75">
      <c r="A83" s="22" t="s">
        <v>37</v>
      </c>
      <c r="I83" s="17"/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6"/>
  <sheetViews>
    <sheetView workbookViewId="0" topLeftCell="A10">
      <selection activeCell="C36" sqref="C36"/>
    </sheetView>
  </sheetViews>
  <sheetFormatPr defaultColWidth="9.00390625" defaultRowHeight="12" customHeight="1"/>
  <cols>
    <col min="1" max="1" width="6.25390625" style="27" customWidth="1"/>
    <col min="2" max="7" width="7.375" style="27" customWidth="1"/>
    <col min="8" max="8" width="6.125" style="27" customWidth="1"/>
    <col min="9" max="9" width="10.25390625" style="27" customWidth="1"/>
    <col min="10" max="13" width="7.375" style="27" customWidth="1"/>
    <col min="14" max="14" width="9.125" style="27" customWidth="1"/>
    <col min="15" max="15" width="6.625" style="25" customWidth="1"/>
    <col min="16" max="18" width="11.875" style="27" customWidth="1"/>
    <col min="19" max="19" width="4.875" style="27" customWidth="1"/>
    <col min="20" max="22" width="11.875" style="27" customWidth="1"/>
    <col min="23" max="16384" width="11.875" style="0" customWidth="1"/>
  </cols>
  <sheetData>
    <row r="1" spans="1:22" ht="12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P1"/>
      <c r="Q1"/>
      <c r="R1"/>
      <c r="S1"/>
      <c r="T1"/>
      <c r="U1"/>
      <c r="V1"/>
    </row>
    <row r="2" spans="1:22" ht="12" customHeight="1">
      <c r="A2" s="26" t="s">
        <v>0</v>
      </c>
      <c r="H2" s="26" t="s">
        <v>0</v>
      </c>
      <c r="P2"/>
      <c r="Q2"/>
      <c r="R2"/>
      <c r="S2"/>
      <c r="T2"/>
      <c r="U2"/>
      <c r="V2"/>
    </row>
    <row r="3" spans="1:22" ht="12" customHeight="1">
      <c r="A3" s="26" t="s">
        <v>1</v>
      </c>
      <c r="H3" s="26" t="s">
        <v>1</v>
      </c>
      <c r="P3"/>
      <c r="Q3"/>
      <c r="R3"/>
      <c r="S3"/>
      <c r="T3"/>
      <c r="U3"/>
      <c r="V3"/>
    </row>
    <row r="4" spans="1:22" ht="12" customHeight="1" thickBo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P4"/>
      <c r="Q4"/>
      <c r="R4"/>
      <c r="S4"/>
      <c r="T4"/>
      <c r="U4"/>
      <c r="V4"/>
    </row>
    <row r="5" spans="16:22" ht="12" customHeight="1">
      <c r="P5"/>
      <c r="Q5"/>
      <c r="R5"/>
      <c r="S5"/>
      <c r="T5"/>
      <c r="U5"/>
      <c r="V5"/>
    </row>
    <row r="6" spans="1:22" ht="12" customHeight="1">
      <c r="A6" s="26"/>
      <c r="B6" s="29"/>
      <c r="C6" s="29"/>
      <c r="D6" s="29"/>
      <c r="E6" s="29"/>
      <c r="F6" s="29"/>
      <c r="G6" s="29"/>
      <c r="H6" s="26"/>
      <c r="I6" s="29"/>
      <c r="J6" s="29"/>
      <c r="K6" s="29"/>
      <c r="L6" s="29"/>
      <c r="M6" s="29"/>
      <c r="N6" s="29"/>
      <c r="P6"/>
      <c r="Q6"/>
      <c r="R6"/>
      <c r="S6"/>
      <c r="T6"/>
      <c r="U6"/>
      <c r="V6"/>
    </row>
    <row r="7" spans="1:22" ht="12" customHeight="1">
      <c r="A7" s="30">
        <v>2000</v>
      </c>
      <c r="B7" s="31"/>
      <c r="C7" s="31" t="s">
        <v>3</v>
      </c>
      <c r="D7" s="31" t="s">
        <v>4</v>
      </c>
      <c r="E7" s="31"/>
      <c r="F7" s="31" t="s">
        <v>5</v>
      </c>
      <c r="G7" s="31"/>
      <c r="H7" s="30">
        <v>2001</v>
      </c>
      <c r="I7" s="31"/>
      <c r="J7" s="31" t="s">
        <v>3</v>
      </c>
      <c r="K7" s="31" t="s">
        <v>4</v>
      </c>
      <c r="L7" s="31"/>
      <c r="M7" s="31" t="s">
        <v>5</v>
      </c>
      <c r="N7" s="31"/>
      <c r="P7"/>
      <c r="Q7"/>
      <c r="R7"/>
      <c r="S7"/>
      <c r="T7"/>
      <c r="U7"/>
      <c r="V7"/>
    </row>
    <row r="8" spans="1:22" ht="12" customHeight="1">
      <c r="A8" s="32" t="s">
        <v>6</v>
      </c>
      <c r="B8" s="33" t="s">
        <v>7</v>
      </c>
      <c r="C8" s="33" t="s">
        <v>8</v>
      </c>
      <c r="D8" s="33" t="s">
        <v>9</v>
      </c>
      <c r="E8" s="33" t="s">
        <v>10</v>
      </c>
      <c r="F8" s="33" t="s">
        <v>11</v>
      </c>
      <c r="G8" s="33" t="s">
        <v>12</v>
      </c>
      <c r="H8" s="32" t="s">
        <v>6</v>
      </c>
      <c r="I8" s="33" t="s">
        <v>7</v>
      </c>
      <c r="J8" s="33" t="s">
        <v>8</v>
      </c>
      <c r="K8" s="33" t="s">
        <v>9</v>
      </c>
      <c r="L8" s="33" t="s">
        <v>10</v>
      </c>
      <c r="M8" s="33" t="s">
        <v>11</v>
      </c>
      <c r="N8" s="33" t="s">
        <v>12</v>
      </c>
      <c r="P8"/>
      <c r="Q8"/>
      <c r="R8"/>
      <c r="S8"/>
      <c r="T8"/>
      <c r="U8"/>
      <c r="V8"/>
    </row>
    <row r="9" spans="16:22" ht="12" customHeight="1">
      <c r="P9"/>
      <c r="Q9"/>
      <c r="R9"/>
      <c r="S9"/>
      <c r="T9"/>
      <c r="U9"/>
      <c r="V9"/>
    </row>
    <row r="10" spans="1:22" ht="12" customHeight="1">
      <c r="A10" s="26" t="s">
        <v>13</v>
      </c>
      <c r="H10" s="26" t="s">
        <v>13</v>
      </c>
      <c r="O10" s="25" t="s">
        <v>103</v>
      </c>
      <c r="P10"/>
      <c r="Q10"/>
      <c r="R10"/>
      <c r="S10"/>
      <c r="T10"/>
      <c r="U10"/>
      <c r="V10"/>
    </row>
    <row r="11" spans="1:22" ht="12" customHeight="1">
      <c r="A11" s="22" t="s">
        <v>14</v>
      </c>
      <c r="B11" s="34">
        <v>3110</v>
      </c>
      <c r="C11" s="34">
        <v>28700</v>
      </c>
      <c r="D11" s="34"/>
      <c r="E11" s="34"/>
      <c r="F11" s="34">
        <v>612</v>
      </c>
      <c r="G11" s="34">
        <f aca="true" t="shared" si="0" ref="G11:G18">SUM(B11:F11)</f>
        <v>32422</v>
      </c>
      <c r="H11" s="22" t="s">
        <v>14</v>
      </c>
      <c r="I11" s="34">
        <v>2410</v>
      </c>
      <c r="J11" s="34">
        <v>30000</v>
      </c>
      <c r="K11" s="34"/>
      <c r="L11" s="34"/>
      <c r="M11" s="34">
        <v>607</v>
      </c>
      <c r="N11" s="34">
        <f aca="true" t="shared" si="1" ref="N11:N18">SUM(I11:M11)</f>
        <v>33017</v>
      </c>
      <c r="O11" s="25">
        <f>N11/G11</f>
        <v>1.0183517364752328</v>
      </c>
      <c r="P11"/>
      <c r="Q11"/>
      <c r="R11"/>
      <c r="S11"/>
      <c r="T11"/>
      <c r="U11"/>
      <c r="V11"/>
    </row>
    <row r="12" spans="1:22" ht="12" customHeight="1">
      <c r="A12" s="22" t="s">
        <v>15</v>
      </c>
      <c r="B12" s="34"/>
      <c r="C12" s="34">
        <v>12400</v>
      </c>
      <c r="D12" s="34"/>
      <c r="E12" s="34"/>
      <c r="F12" s="34"/>
      <c r="G12" s="34">
        <f t="shared" si="0"/>
        <v>12400</v>
      </c>
      <c r="H12" s="22" t="s">
        <v>15</v>
      </c>
      <c r="I12" s="34"/>
      <c r="J12" s="34">
        <v>14424</v>
      </c>
      <c r="K12" s="34"/>
      <c r="L12" s="34"/>
      <c r="M12" s="34"/>
      <c r="N12" s="34">
        <f t="shared" si="1"/>
        <v>14424</v>
      </c>
      <c r="O12" s="25">
        <f aca="true" t="shared" si="2" ref="O12:O19">N12/G12</f>
        <v>1.163225806451613</v>
      </c>
      <c r="P12"/>
      <c r="Q12"/>
      <c r="R12"/>
      <c r="S12"/>
      <c r="T12"/>
      <c r="U12"/>
      <c r="V12"/>
    </row>
    <row r="13" spans="1:22" ht="12" customHeight="1">
      <c r="A13" s="22" t="s">
        <v>16</v>
      </c>
      <c r="B13" s="34">
        <f>B11+B12</f>
        <v>3110</v>
      </c>
      <c r="C13" s="34">
        <f>C11+C12</f>
        <v>41100</v>
      </c>
      <c r="D13" s="34">
        <f>D11+D12</f>
        <v>0</v>
      </c>
      <c r="E13" s="34">
        <f>E11+E12</f>
        <v>0</v>
      </c>
      <c r="F13" s="34">
        <f>F11+F12</f>
        <v>612</v>
      </c>
      <c r="G13" s="34">
        <f t="shared" si="0"/>
        <v>44822</v>
      </c>
      <c r="H13" s="22" t="s">
        <v>16</v>
      </c>
      <c r="I13" s="34">
        <f>I11+I12</f>
        <v>2410</v>
      </c>
      <c r="J13" s="34">
        <f>J11+J12</f>
        <v>44424</v>
      </c>
      <c r="K13" s="34"/>
      <c r="L13" s="34"/>
      <c r="M13" s="34">
        <f>M11+M12</f>
        <v>607</v>
      </c>
      <c r="N13" s="34">
        <f t="shared" si="1"/>
        <v>47441</v>
      </c>
      <c r="O13" s="25">
        <f t="shared" si="2"/>
        <v>1.0584311275712819</v>
      </c>
      <c r="P13"/>
      <c r="Q13"/>
      <c r="R13"/>
      <c r="S13"/>
      <c r="T13"/>
      <c r="U13"/>
      <c r="V13"/>
    </row>
    <row r="14" spans="1:22" ht="12" customHeight="1">
      <c r="A14" s="22" t="s">
        <v>17</v>
      </c>
      <c r="B14" s="34"/>
      <c r="C14" s="34">
        <v>0.133</v>
      </c>
      <c r="D14" s="34"/>
      <c r="E14" s="34"/>
      <c r="F14" s="34">
        <v>8.39E-05</v>
      </c>
      <c r="G14" s="34">
        <f t="shared" si="0"/>
        <v>0.1330839</v>
      </c>
      <c r="H14" s="22" t="s">
        <v>17</v>
      </c>
      <c r="I14" s="34"/>
      <c r="J14" s="34">
        <v>0.17</v>
      </c>
      <c r="K14" s="34"/>
      <c r="L14" s="34"/>
      <c r="M14" s="34">
        <v>8.76E-05</v>
      </c>
      <c r="N14" s="34">
        <f t="shared" si="1"/>
        <v>0.1700876</v>
      </c>
      <c r="O14" s="25">
        <f t="shared" si="2"/>
        <v>1.2780479081241232</v>
      </c>
      <c r="P14"/>
      <c r="Q14"/>
      <c r="R14"/>
      <c r="S14"/>
      <c r="T14"/>
      <c r="U14"/>
      <c r="V14"/>
    </row>
    <row r="15" spans="1:22" ht="12" customHeight="1">
      <c r="A15" s="22" t="s">
        <v>18</v>
      </c>
      <c r="B15" s="34"/>
      <c r="C15" s="34">
        <v>52800</v>
      </c>
      <c r="D15" s="34"/>
      <c r="E15" s="34"/>
      <c r="F15" s="34">
        <v>0.002</v>
      </c>
      <c r="G15" s="34">
        <f t="shared" si="0"/>
        <v>52800.002</v>
      </c>
      <c r="H15" s="22" t="s">
        <v>18</v>
      </c>
      <c r="I15" s="34"/>
      <c r="J15" s="34">
        <v>64700</v>
      </c>
      <c r="K15" s="34"/>
      <c r="L15" s="34"/>
      <c r="M15" s="34"/>
      <c r="N15" s="34">
        <f t="shared" si="1"/>
        <v>64700</v>
      </c>
      <c r="O15" s="25">
        <f t="shared" si="2"/>
        <v>1.2253787414629265</v>
      </c>
      <c r="P15"/>
      <c r="Q15"/>
      <c r="R15"/>
      <c r="S15"/>
      <c r="T15"/>
      <c r="U15"/>
      <c r="V15"/>
    </row>
    <row r="16" spans="1:22" ht="12" customHeight="1">
      <c r="A16" s="22" t="s">
        <v>64</v>
      </c>
      <c r="B16" s="34"/>
      <c r="C16" s="34"/>
      <c r="D16" s="34"/>
      <c r="E16" s="34"/>
      <c r="F16" s="34"/>
      <c r="G16" s="34">
        <f t="shared" si="0"/>
        <v>0</v>
      </c>
      <c r="H16" s="22" t="s">
        <v>64</v>
      </c>
      <c r="I16" s="34"/>
      <c r="J16" s="34">
        <v>0.0757</v>
      </c>
      <c r="K16" s="34"/>
      <c r="L16" s="34"/>
      <c r="M16" s="34"/>
      <c r="N16" s="34">
        <f t="shared" si="1"/>
        <v>0.0757</v>
      </c>
      <c r="P16"/>
      <c r="Q16"/>
      <c r="R16"/>
      <c r="S16"/>
      <c r="T16"/>
      <c r="U16"/>
      <c r="V16"/>
    </row>
    <row r="17" spans="1:22" ht="12" customHeight="1">
      <c r="A17" s="22" t="s">
        <v>19</v>
      </c>
      <c r="B17" s="34"/>
      <c r="C17" s="34">
        <v>0</v>
      </c>
      <c r="D17" s="34"/>
      <c r="E17" s="34"/>
      <c r="F17" s="34">
        <v>0.00171</v>
      </c>
      <c r="G17" s="34">
        <f t="shared" si="0"/>
        <v>0.00171</v>
      </c>
      <c r="H17" s="22" t="s">
        <v>19</v>
      </c>
      <c r="I17" s="34"/>
      <c r="J17" s="34">
        <v>0.0129</v>
      </c>
      <c r="K17" s="34"/>
      <c r="L17" s="34"/>
      <c r="M17" s="34">
        <v>1.29E-06</v>
      </c>
      <c r="N17" s="34">
        <f t="shared" si="1"/>
        <v>0.01290129</v>
      </c>
      <c r="O17" s="25">
        <f t="shared" si="2"/>
        <v>7.5446140350877196</v>
      </c>
      <c r="P17"/>
      <c r="Q17"/>
      <c r="R17"/>
      <c r="S17"/>
      <c r="T17"/>
      <c r="U17"/>
      <c r="V17"/>
    </row>
    <row r="18" spans="1:22" ht="12" customHeight="1">
      <c r="A18" s="22" t="s">
        <v>20</v>
      </c>
      <c r="B18" s="34"/>
      <c r="C18" s="34"/>
      <c r="D18" s="34"/>
      <c r="E18" s="34">
        <v>6.96E-06</v>
      </c>
      <c r="F18" s="34"/>
      <c r="G18" s="34">
        <f t="shared" si="0"/>
        <v>6.96E-06</v>
      </c>
      <c r="H18" s="22" t="s">
        <v>20</v>
      </c>
      <c r="I18" s="34"/>
      <c r="J18" s="34">
        <v>2.05E-06</v>
      </c>
      <c r="K18" s="34"/>
      <c r="L18" s="34">
        <v>6.13E-06</v>
      </c>
      <c r="M18" s="34"/>
      <c r="N18" s="34">
        <f t="shared" si="1"/>
        <v>8.18E-06</v>
      </c>
      <c r="O18" s="25">
        <f t="shared" si="2"/>
        <v>1.175287356321839</v>
      </c>
      <c r="P18"/>
      <c r="Q18"/>
      <c r="R18"/>
      <c r="S18"/>
      <c r="T18"/>
      <c r="U18"/>
      <c r="V18"/>
    </row>
    <row r="19" spans="1:22" ht="12" customHeight="1">
      <c r="A19" s="22" t="s">
        <v>21</v>
      </c>
      <c r="B19" s="35"/>
      <c r="C19" s="34"/>
      <c r="D19" s="34"/>
      <c r="E19" s="34">
        <v>0.000118</v>
      </c>
      <c r="F19" s="34"/>
      <c r="G19" s="34">
        <f>SUM(B19:F19)</f>
        <v>0.000118</v>
      </c>
      <c r="H19" s="22" t="s">
        <v>21</v>
      </c>
      <c r="I19" s="35"/>
      <c r="J19" s="34"/>
      <c r="K19" s="34"/>
      <c r="L19" s="34">
        <v>0.000426</v>
      </c>
      <c r="M19" s="34"/>
      <c r="N19" s="34">
        <f>SUM(I19:M19)</f>
        <v>0.000426</v>
      </c>
      <c r="O19" s="25">
        <f t="shared" si="2"/>
        <v>3.610169491525424</v>
      </c>
      <c r="P19"/>
      <c r="Q19"/>
      <c r="R19"/>
      <c r="S19"/>
      <c r="T19"/>
      <c r="U19"/>
      <c r="V19"/>
    </row>
    <row r="20" spans="5:22" ht="12" customHeight="1">
      <c r="E20" s="36"/>
      <c r="F20" s="36"/>
      <c r="G20" s="36"/>
      <c r="L20" s="36"/>
      <c r="M20" s="36"/>
      <c r="N20" s="36"/>
      <c r="P20"/>
      <c r="Q20"/>
      <c r="R20"/>
      <c r="S20"/>
      <c r="T20"/>
      <c r="U20"/>
      <c r="V20"/>
    </row>
    <row r="21" spans="1:22" ht="12" customHeight="1">
      <c r="A21" s="26" t="s">
        <v>22</v>
      </c>
      <c r="E21" s="36"/>
      <c r="F21" s="36"/>
      <c r="G21" s="36"/>
      <c r="H21" s="26" t="s">
        <v>22</v>
      </c>
      <c r="L21" s="36"/>
      <c r="M21" s="36"/>
      <c r="N21" s="36"/>
      <c r="P21"/>
      <c r="Q21"/>
      <c r="R21"/>
      <c r="S21"/>
      <c r="T21"/>
      <c r="U21"/>
      <c r="V21"/>
    </row>
    <row r="22" spans="1:22" ht="12" customHeight="1">
      <c r="A22" s="22" t="s">
        <v>65</v>
      </c>
      <c r="B22" s="34"/>
      <c r="C22" s="34"/>
      <c r="D22" s="34"/>
      <c r="E22" s="34"/>
      <c r="F22" s="34">
        <v>0.000121</v>
      </c>
      <c r="G22" s="34">
        <f>SUM(B22:F22)</f>
        <v>0.000121</v>
      </c>
      <c r="H22" s="22" t="str">
        <f>A22</f>
        <v>Cr-51</v>
      </c>
      <c r="I22" s="34"/>
      <c r="J22" s="34"/>
      <c r="K22" s="34"/>
      <c r="L22" s="34"/>
      <c r="M22" s="34">
        <v>0.000121</v>
      </c>
      <c r="N22" s="34">
        <f aca="true" t="shared" si="3" ref="N22:N27">SUM(I22:M22)</f>
        <v>0.000121</v>
      </c>
      <c r="O22" s="25">
        <f>N22/G22</f>
        <v>1</v>
      </c>
      <c r="P22"/>
      <c r="Q22"/>
      <c r="R22"/>
      <c r="S22"/>
      <c r="T22"/>
      <c r="U22"/>
      <c r="V22"/>
    </row>
    <row r="23" spans="1:22" ht="12" customHeight="1">
      <c r="A23" s="22" t="s">
        <v>23</v>
      </c>
      <c r="B23" s="35"/>
      <c r="C23" s="34">
        <v>3.26E-07</v>
      </c>
      <c r="D23" s="34"/>
      <c r="E23" s="34"/>
      <c r="F23" s="34">
        <v>3.61E-10</v>
      </c>
      <c r="G23" s="34">
        <f>SUM(B23:F23)</f>
        <v>3.26361E-07</v>
      </c>
      <c r="H23" s="22" t="str">
        <f aca="true" t="shared" si="4" ref="H23:H82">A23</f>
        <v>Co-57</v>
      </c>
      <c r="N23" s="34">
        <f t="shared" si="3"/>
        <v>0</v>
      </c>
      <c r="O23" s="25">
        <f aca="true" t="shared" si="5" ref="O23:O82">N23/G23</f>
        <v>0</v>
      </c>
      <c r="P23"/>
      <c r="Q23"/>
      <c r="R23"/>
      <c r="S23"/>
      <c r="T23"/>
      <c r="U23"/>
      <c r="V23"/>
    </row>
    <row r="24" spans="1:22" ht="12" customHeight="1">
      <c r="A24" s="22" t="s">
        <v>24</v>
      </c>
      <c r="B24" s="34"/>
      <c r="C24" s="34"/>
      <c r="D24" s="34"/>
      <c r="E24" s="34"/>
      <c r="F24" s="34">
        <v>0.000127</v>
      </c>
      <c r="G24" s="34">
        <f>SUM(B24:F24)</f>
        <v>0.000127</v>
      </c>
      <c r="H24" s="22" t="str">
        <f t="shared" si="4"/>
        <v>Co-58</v>
      </c>
      <c r="I24" s="34"/>
      <c r="J24" s="34"/>
      <c r="K24" s="34"/>
      <c r="L24" s="34"/>
      <c r="M24" s="34">
        <v>0.000127</v>
      </c>
      <c r="N24" s="34">
        <f t="shared" si="3"/>
        <v>0.000127</v>
      </c>
      <c r="O24" s="25">
        <f t="shared" si="5"/>
        <v>1</v>
      </c>
      <c r="P24"/>
      <c r="Q24"/>
      <c r="R24"/>
      <c r="S24"/>
      <c r="T24"/>
      <c r="U24"/>
      <c r="V24"/>
    </row>
    <row r="25" spans="1:22" ht="12" customHeight="1">
      <c r="A25" s="22" t="s">
        <v>25</v>
      </c>
      <c r="B25" s="34"/>
      <c r="C25" s="34">
        <v>1.78E-06</v>
      </c>
      <c r="D25" s="34"/>
      <c r="E25" s="34"/>
      <c r="F25" s="34">
        <v>0.000858</v>
      </c>
      <c r="G25" s="34">
        <f aca="true" t="shared" si="6" ref="G25:G37">SUM(B25:F25)</f>
        <v>0.0008597800000000001</v>
      </c>
      <c r="H25" s="22" t="str">
        <f t="shared" si="4"/>
        <v>Co-60</v>
      </c>
      <c r="I25" s="34"/>
      <c r="J25" s="34">
        <v>4.4E-08</v>
      </c>
      <c r="K25" s="34"/>
      <c r="L25" s="34">
        <v>3.25E-07</v>
      </c>
      <c r="M25" s="34">
        <v>0.000859</v>
      </c>
      <c r="N25" s="34">
        <f t="shared" si="3"/>
        <v>0.0008593689999999999</v>
      </c>
      <c r="O25" s="25">
        <f t="shared" si="5"/>
        <v>0.9995219707366999</v>
      </c>
      <c r="P25"/>
      <c r="Q25"/>
      <c r="R25"/>
      <c r="S25"/>
      <c r="T25"/>
      <c r="U25"/>
      <c r="V25"/>
    </row>
    <row r="26" spans="1:22" ht="12" customHeight="1">
      <c r="A26" s="22" t="s">
        <v>26</v>
      </c>
      <c r="B26" s="34"/>
      <c r="C26" s="34"/>
      <c r="D26" s="34"/>
      <c r="E26" s="34"/>
      <c r="F26" s="34">
        <v>4.17E-13</v>
      </c>
      <c r="G26" s="34">
        <f t="shared" si="6"/>
        <v>4.17E-13</v>
      </c>
      <c r="H26" s="22" t="str">
        <f t="shared" si="4"/>
        <v>Ni-59</v>
      </c>
      <c r="I26" s="34"/>
      <c r="J26" s="34"/>
      <c r="K26" s="34"/>
      <c r="L26" s="34"/>
      <c r="M26" s="34"/>
      <c r="N26" s="34">
        <f t="shared" si="3"/>
        <v>0</v>
      </c>
      <c r="O26" s="25">
        <f t="shared" si="5"/>
        <v>0</v>
      </c>
      <c r="P26"/>
      <c r="Q26"/>
      <c r="R26"/>
      <c r="S26"/>
      <c r="T26"/>
      <c r="U26"/>
      <c r="V26"/>
    </row>
    <row r="27" spans="1:22" ht="12" customHeight="1">
      <c r="A27" s="22" t="s">
        <v>27</v>
      </c>
      <c r="B27" s="34"/>
      <c r="C27" s="34"/>
      <c r="D27" s="34"/>
      <c r="E27" s="34"/>
      <c r="F27" s="34">
        <v>5.09E-06</v>
      </c>
      <c r="G27" s="34">
        <f>SUM(B27:F27)</f>
        <v>5.09E-06</v>
      </c>
      <c r="H27" s="22" t="str">
        <f t="shared" si="4"/>
        <v>Ni-63</v>
      </c>
      <c r="I27" s="34"/>
      <c r="J27" s="34"/>
      <c r="K27" s="34"/>
      <c r="L27" s="34"/>
      <c r="M27" s="34">
        <v>4.38E-06</v>
      </c>
      <c r="N27" s="34">
        <f t="shared" si="3"/>
        <v>4.38E-06</v>
      </c>
      <c r="O27" s="25">
        <f t="shared" si="5"/>
        <v>0.8605108055009824</v>
      </c>
      <c r="P27"/>
      <c r="Q27"/>
      <c r="R27"/>
      <c r="S27"/>
      <c r="T27"/>
      <c r="U27"/>
      <c r="V27"/>
    </row>
    <row r="28" spans="1:22" ht="12" customHeight="1">
      <c r="A28" s="22" t="s">
        <v>28</v>
      </c>
      <c r="B28" s="34"/>
      <c r="C28" s="34"/>
      <c r="D28" s="34"/>
      <c r="E28" s="34"/>
      <c r="F28" s="34">
        <v>2.23E-05</v>
      </c>
      <c r="G28" s="34">
        <f>SUM(B28:F28)</f>
        <v>2.23E-05</v>
      </c>
      <c r="H28" s="22" t="str">
        <f t="shared" si="4"/>
        <v>Zn-65</v>
      </c>
      <c r="I28" s="34"/>
      <c r="J28" s="34"/>
      <c r="K28" s="34"/>
      <c r="L28" s="34"/>
      <c r="M28" s="34">
        <v>2.23E-05</v>
      </c>
      <c r="N28" s="34">
        <f aca="true" t="shared" si="7" ref="N28:N85">SUM(I28:M28)</f>
        <v>2.23E-05</v>
      </c>
      <c r="O28" s="25">
        <f t="shared" si="5"/>
        <v>1</v>
      </c>
      <c r="P28"/>
      <c r="Q28"/>
      <c r="R28"/>
      <c r="S28"/>
      <c r="T28"/>
      <c r="U28"/>
      <c r="V28"/>
    </row>
    <row r="29" spans="1:22" ht="12" customHeight="1">
      <c r="A29" s="22" t="s">
        <v>83</v>
      </c>
      <c r="B29" s="34"/>
      <c r="C29" s="34">
        <v>0.000174</v>
      </c>
      <c r="D29" s="34"/>
      <c r="E29" s="34"/>
      <c r="F29" s="34">
        <v>0.00372</v>
      </c>
      <c r="G29" s="34">
        <f t="shared" si="6"/>
        <v>0.0038940000000000003</v>
      </c>
      <c r="H29" s="22" t="s">
        <v>97</v>
      </c>
      <c r="I29" s="34"/>
      <c r="J29" s="34">
        <v>0.000142</v>
      </c>
      <c r="K29" s="34"/>
      <c r="L29" s="34"/>
      <c r="M29" s="34">
        <v>0.00357</v>
      </c>
      <c r="N29" s="34">
        <f t="shared" si="7"/>
        <v>0.003712</v>
      </c>
      <c r="O29" s="25">
        <f t="shared" si="5"/>
        <v>0.953261427837699</v>
      </c>
      <c r="P29"/>
      <c r="Q29"/>
      <c r="R29"/>
      <c r="S29"/>
      <c r="T29"/>
      <c r="U29"/>
      <c r="V29"/>
    </row>
    <row r="30" spans="1:22" ht="12" customHeight="1">
      <c r="A30" s="22" t="s">
        <v>29</v>
      </c>
      <c r="B30" s="34"/>
      <c r="C30" s="34"/>
      <c r="D30" s="34"/>
      <c r="E30" s="34"/>
      <c r="F30" s="34">
        <v>1.68E-05</v>
      </c>
      <c r="G30" s="34">
        <f t="shared" si="6"/>
        <v>1.68E-05</v>
      </c>
      <c r="H30" s="22" t="str">
        <f t="shared" si="4"/>
        <v>Zr-95</v>
      </c>
      <c r="I30" s="34"/>
      <c r="J30" s="34"/>
      <c r="K30" s="34"/>
      <c r="L30" s="34"/>
      <c r="M30" s="34">
        <v>1.68E-05</v>
      </c>
      <c r="N30" s="34">
        <f t="shared" si="7"/>
        <v>1.68E-05</v>
      </c>
      <c r="O30" s="25">
        <f t="shared" si="5"/>
        <v>1</v>
      </c>
      <c r="P30"/>
      <c r="Q30"/>
      <c r="R30"/>
      <c r="S30"/>
      <c r="T30"/>
      <c r="U30"/>
      <c r="V30"/>
    </row>
    <row r="31" spans="1:22" ht="12" customHeight="1">
      <c r="A31" s="22" t="s">
        <v>70</v>
      </c>
      <c r="B31" s="34"/>
      <c r="C31" s="34"/>
      <c r="D31" s="34"/>
      <c r="E31" s="34"/>
      <c r="F31" s="34">
        <v>3.95E-10</v>
      </c>
      <c r="G31" s="34">
        <f>SUM(B31:F31)</f>
        <v>3.95E-10</v>
      </c>
      <c r="H31" s="22" t="str">
        <f t="shared" si="4"/>
        <v>Nb-94</v>
      </c>
      <c r="I31" s="34"/>
      <c r="J31" s="34"/>
      <c r="K31" s="34"/>
      <c r="L31" s="34"/>
      <c r="M31" s="34">
        <v>4.56E-08</v>
      </c>
      <c r="N31" s="34">
        <f t="shared" si="7"/>
        <v>4.56E-08</v>
      </c>
      <c r="O31" s="25">
        <f t="shared" si="5"/>
        <v>115.44303797468355</v>
      </c>
      <c r="P31" s="22"/>
      <c r="Q31" s="34"/>
      <c r="R31" s="34"/>
      <c r="S31" s="34"/>
      <c r="T31" s="34"/>
      <c r="U31" s="34"/>
      <c r="V31" s="34"/>
    </row>
    <row r="32" spans="1:22" ht="12" customHeight="1">
      <c r="A32" s="22" t="s">
        <v>30</v>
      </c>
      <c r="B32" s="34"/>
      <c r="C32" s="34"/>
      <c r="D32" s="34"/>
      <c r="E32" s="34"/>
      <c r="F32" s="34">
        <v>0.000113</v>
      </c>
      <c r="G32" s="34">
        <f t="shared" si="6"/>
        <v>0.000113</v>
      </c>
      <c r="H32" s="22" t="str">
        <f t="shared" si="4"/>
        <v>Nb-95</v>
      </c>
      <c r="I32" s="34"/>
      <c r="J32" s="34"/>
      <c r="K32" s="34"/>
      <c r="L32" s="34"/>
      <c r="M32" s="34">
        <v>0.000113</v>
      </c>
      <c r="N32" s="34">
        <f t="shared" si="7"/>
        <v>0.000113</v>
      </c>
      <c r="O32" s="25">
        <f t="shared" si="5"/>
        <v>1</v>
      </c>
      <c r="P32" s="22"/>
      <c r="Q32" s="34"/>
      <c r="R32" s="34"/>
      <c r="S32" s="34"/>
      <c r="T32" s="34"/>
      <c r="U32" s="34"/>
      <c r="V32" s="34"/>
    </row>
    <row r="33" spans="1:22" ht="12" customHeight="1">
      <c r="A33" s="22" t="s">
        <v>31</v>
      </c>
      <c r="B33" s="34"/>
      <c r="C33" s="34"/>
      <c r="D33" s="34"/>
      <c r="E33" s="34"/>
      <c r="F33" s="34">
        <v>8.75E-05</v>
      </c>
      <c r="G33" s="34">
        <f>SUM(B33:F33)</f>
        <v>8.75E-05</v>
      </c>
      <c r="H33" s="22" t="str">
        <f t="shared" si="4"/>
        <v>Tc-99</v>
      </c>
      <c r="I33" s="34"/>
      <c r="J33" s="34"/>
      <c r="K33" s="34"/>
      <c r="L33" s="34"/>
      <c r="M33" s="34">
        <v>1.89E-06</v>
      </c>
      <c r="N33" s="34">
        <f t="shared" si="7"/>
        <v>1.89E-06</v>
      </c>
      <c r="O33" s="25">
        <f t="shared" si="5"/>
        <v>0.021599999999999998</v>
      </c>
      <c r="P33" s="22"/>
      <c r="Q33" s="34"/>
      <c r="R33" s="34"/>
      <c r="S33" s="34"/>
      <c r="T33" s="34"/>
      <c r="U33" s="34"/>
      <c r="V33" s="34"/>
    </row>
    <row r="34" spans="1:22" ht="12" customHeight="1">
      <c r="A34" s="22" t="s">
        <v>66</v>
      </c>
      <c r="B34" s="34"/>
      <c r="C34" s="34"/>
      <c r="D34" s="34"/>
      <c r="E34" s="34"/>
      <c r="F34" s="34">
        <v>4.23E-05</v>
      </c>
      <c r="G34" s="34">
        <f t="shared" si="6"/>
        <v>4.23E-05</v>
      </c>
      <c r="H34" s="22" t="str">
        <f t="shared" si="4"/>
        <v>Ru-103</v>
      </c>
      <c r="I34" s="34"/>
      <c r="J34" s="34"/>
      <c r="K34" s="34"/>
      <c r="L34" s="34"/>
      <c r="M34" s="34">
        <v>4.23E-05</v>
      </c>
      <c r="N34" s="34">
        <f t="shared" si="7"/>
        <v>4.23E-05</v>
      </c>
      <c r="O34" s="25">
        <f t="shared" si="5"/>
        <v>1</v>
      </c>
      <c r="P34" s="22"/>
      <c r="Q34" s="34"/>
      <c r="R34" s="34"/>
      <c r="S34" s="34"/>
      <c r="T34" s="34"/>
      <c r="U34" s="34"/>
      <c r="V34" s="34"/>
    </row>
    <row r="35" spans="1:22" ht="12" customHeight="1">
      <c r="A35" s="22" t="s">
        <v>84</v>
      </c>
      <c r="B35" s="34"/>
      <c r="C35" s="34"/>
      <c r="D35" s="34"/>
      <c r="E35" s="34"/>
      <c r="F35" s="34">
        <v>1.04E-05</v>
      </c>
      <c r="G35" s="34">
        <f t="shared" si="6"/>
        <v>1.04E-05</v>
      </c>
      <c r="H35" s="22" t="str">
        <f t="shared" si="4"/>
        <v>Ru-106</v>
      </c>
      <c r="I35" s="34"/>
      <c r="J35" s="34"/>
      <c r="K35" s="34"/>
      <c r="L35" s="34"/>
      <c r="M35" s="34">
        <v>9.92E-07</v>
      </c>
      <c r="N35" s="34">
        <f t="shared" si="7"/>
        <v>9.92E-07</v>
      </c>
      <c r="O35" s="25">
        <f t="shared" si="5"/>
        <v>0.09538461538461537</v>
      </c>
      <c r="P35" s="22"/>
      <c r="Q35" s="34"/>
      <c r="R35" s="34"/>
      <c r="S35" s="34"/>
      <c r="T35" s="34"/>
      <c r="U35" s="34"/>
      <c r="V35" s="34"/>
    </row>
    <row r="36" spans="1:22" ht="12" customHeight="1">
      <c r="A36" s="22" t="s">
        <v>71</v>
      </c>
      <c r="B36" s="34"/>
      <c r="C36" s="34"/>
      <c r="D36" s="34"/>
      <c r="E36" s="34"/>
      <c r="F36" s="34">
        <v>5.63E-10</v>
      </c>
      <c r="G36" s="34">
        <f>SUM(B36:F36)</f>
        <v>5.63E-10</v>
      </c>
      <c r="H36" s="22" t="str">
        <f t="shared" si="4"/>
        <v>Sb-124</v>
      </c>
      <c r="I36" s="34"/>
      <c r="J36" s="34"/>
      <c r="K36" s="34"/>
      <c r="L36" s="34"/>
      <c r="M36" s="34">
        <v>8.09E-09</v>
      </c>
      <c r="N36" s="34">
        <f t="shared" si="7"/>
        <v>8.09E-09</v>
      </c>
      <c r="O36" s="25">
        <f t="shared" si="5"/>
        <v>14.369449378330373</v>
      </c>
      <c r="P36" s="22"/>
      <c r="Q36" s="34"/>
      <c r="R36" s="34"/>
      <c r="S36" s="34"/>
      <c r="T36" s="34"/>
      <c r="U36" s="34"/>
      <c r="V36" s="34"/>
    </row>
    <row r="37" spans="1:22" ht="12" customHeight="1">
      <c r="A37" s="22" t="s">
        <v>33</v>
      </c>
      <c r="B37" s="34"/>
      <c r="C37" s="34"/>
      <c r="D37" s="34"/>
      <c r="E37" s="34"/>
      <c r="F37" s="34">
        <v>5.34E-05</v>
      </c>
      <c r="G37" s="34">
        <f t="shared" si="6"/>
        <v>5.34E-05</v>
      </c>
      <c r="H37" s="22" t="str">
        <f t="shared" si="4"/>
        <v>Sb-125</v>
      </c>
      <c r="I37" s="34"/>
      <c r="J37" s="34"/>
      <c r="K37" s="34"/>
      <c r="L37" s="34"/>
      <c r="M37" s="34">
        <v>5.37E-05</v>
      </c>
      <c r="N37" s="34">
        <f t="shared" si="7"/>
        <v>5.37E-05</v>
      </c>
      <c r="O37" s="25">
        <f t="shared" si="5"/>
        <v>1.0056179775280898</v>
      </c>
      <c r="P37" s="22"/>
      <c r="Q37" s="34"/>
      <c r="R37" s="34"/>
      <c r="S37" s="34"/>
      <c r="T37" s="34"/>
      <c r="U37" s="34"/>
      <c r="V37" s="34"/>
    </row>
    <row r="38" spans="1:22" ht="12" customHeight="1">
      <c r="A38" s="22" t="s">
        <v>85</v>
      </c>
      <c r="B38" s="34"/>
      <c r="C38" s="34"/>
      <c r="D38" s="34"/>
      <c r="E38" s="34"/>
      <c r="F38" s="34">
        <v>6.2E-10</v>
      </c>
      <c r="G38" s="34">
        <f aca="true" t="shared" si="8" ref="G38:G43">SUM(B38:F38)</f>
        <v>6.2E-10</v>
      </c>
      <c r="H38" s="22" t="str">
        <f t="shared" si="4"/>
        <v>Sn-113</v>
      </c>
      <c r="N38" s="34">
        <f t="shared" si="7"/>
        <v>0</v>
      </c>
      <c r="O38" s="25">
        <f t="shared" si="5"/>
        <v>0</v>
      </c>
      <c r="P38" s="22"/>
      <c r="Q38" s="34"/>
      <c r="R38" s="34"/>
      <c r="S38" s="34"/>
      <c r="T38" s="34"/>
      <c r="U38" s="34"/>
      <c r="V38" s="34"/>
    </row>
    <row r="39" spans="1:22" ht="12" customHeight="1">
      <c r="A39" s="22" t="s">
        <v>32</v>
      </c>
      <c r="B39" s="34"/>
      <c r="C39" s="34"/>
      <c r="D39" s="34"/>
      <c r="E39" s="34"/>
      <c r="F39" s="34">
        <v>6.45E-14</v>
      </c>
      <c r="G39" s="34">
        <f t="shared" si="8"/>
        <v>6.45E-14</v>
      </c>
      <c r="H39" s="22" t="str">
        <f t="shared" si="4"/>
        <v>Sn-126</v>
      </c>
      <c r="I39" s="34"/>
      <c r="J39" s="34"/>
      <c r="K39" s="34"/>
      <c r="L39" s="34"/>
      <c r="M39" s="34">
        <v>1.69E-07</v>
      </c>
      <c r="N39" s="34">
        <f t="shared" si="7"/>
        <v>1.69E-07</v>
      </c>
      <c r="O39" s="25">
        <f t="shared" si="5"/>
        <v>2620155.03875969</v>
      </c>
      <c r="P39" s="22"/>
      <c r="Q39" s="34"/>
      <c r="R39" s="34"/>
      <c r="S39" s="34"/>
      <c r="T39" s="34"/>
      <c r="U39" s="34"/>
      <c r="V39" s="34"/>
    </row>
    <row r="40" spans="1:22" ht="12" customHeight="1">
      <c r="A40" s="22" t="s">
        <v>38</v>
      </c>
      <c r="B40" s="34"/>
      <c r="C40" s="34">
        <v>2.38E-08</v>
      </c>
      <c r="D40" s="34"/>
      <c r="E40" s="34"/>
      <c r="F40" s="34">
        <v>0.000131</v>
      </c>
      <c r="G40" s="34">
        <f t="shared" si="8"/>
        <v>0.00013102380000000002</v>
      </c>
      <c r="H40" s="22" t="str">
        <f t="shared" si="4"/>
        <v>Cs-134</v>
      </c>
      <c r="I40" s="34"/>
      <c r="J40" s="34">
        <v>1.94E-08</v>
      </c>
      <c r="K40" s="34"/>
      <c r="L40" s="34"/>
      <c r="M40" s="34">
        <v>0.000131</v>
      </c>
      <c r="N40" s="34">
        <f t="shared" si="7"/>
        <v>0.00013101940000000001</v>
      </c>
      <c r="O40" s="25">
        <f t="shared" si="5"/>
        <v>0.9999664183148405</v>
      </c>
      <c r="P40" s="22"/>
      <c r="Q40" s="34"/>
      <c r="R40" s="34"/>
      <c r="S40" s="34"/>
      <c r="T40" s="34"/>
      <c r="U40" s="34"/>
      <c r="V40" s="34"/>
    </row>
    <row r="41" spans="1:22" ht="12" customHeight="1">
      <c r="A41" s="22" t="s">
        <v>39</v>
      </c>
      <c r="B41" s="34">
        <v>1.22E-05</v>
      </c>
      <c r="C41" s="34">
        <v>0.00607</v>
      </c>
      <c r="D41" s="34">
        <v>3.36E-07</v>
      </c>
      <c r="E41" s="34">
        <v>8.85E-08</v>
      </c>
      <c r="F41" s="34">
        <v>0.00207</v>
      </c>
      <c r="G41" s="34">
        <f t="shared" si="8"/>
        <v>0.0081526245</v>
      </c>
      <c r="H41" s="22" t="str">
        <f t="shared" si="4"/>
        <v>Cs-137</v>
      </c>
      <c r="I41" s="34"/>
      <c r="J41" s="34">
        <v>0.00118</v>
      </c>
      <c r="K41" s="34"/>
      <c r="L41" s="34"/>
      <c r="M41" s="34">
        <v>0.00222</v>
      </c>
      <c r="N41" s="34">
        <f t="shared" si="7"/>
        <v>0.0034000000000000002</v>
      </c>
      <c r="O41" s="25">
        <f t="shared" si="5"/>
        <v>0.4170436158319324</v>
      </c>
      <c r="P41" s="22"/>
      <c r="Q41" s="34"/>
      <c r="R41" s="34"/>
      <c r="S41" s="34"/>
      <c r="T41" s="34"/>
      <c r="U41" s="34"/>
      <c r="V41" s="34"/>
    </row>
    <row r="42" spans="1:22" ht="12" customHeight="1">
      <c r="A42" s="22" t="s">
        <v>67</v>
      </c>
      <c r="B42" s="34"/>
      <c r="C42" s="34"/>
      <c r="D42" s="34"/>
      <c r="E42" s="34"/>
      <c r="F42" s="34">
        <v>4.16E-05</v>
      </c>
      <c r="G42" s="34">
        <f t="shared" si="8"/>
        <v>4.16E-05</v>
      </c>
      <c r="H42" s="22" t="str">
        <f t="shared" si="4"/>
        <v>Ce-141</v>
      </c>
      <c r="I42" s="34"/>
      <c r="J42" s="34"/>
      <c r="K42" s="34"/>
      <c r="L42" s="34"/>
      <c r="M42" s="34">
        <v>4.16E-05</v>
      </c>
      <c r="N42" s="34">
        <f t="shared" si="7"/>
        <v>4.16E-05</v>
      </c>
      <c r="O42" s="25">
        <f t="shared" si="5"/>
        <v>1</v>
      </c>
      <c r="P42" s="22"/>
      <c r="Q42" s="34"/>
      <c r="R42" s="34"/>
      <c r="S42" s="34"/>
      <c r="T42" s="34"/>
      <c r="U42" s="34"/>
      <c r="V42" s="34"/>
    </row>
    <row r="43" spans="1:22" ht="12" customHeight="1">
      <c r="A43" s="22" t="s">
        <v>40</v>
      </c>
      <c r="B43" s="34"/>
      <c r="C43" s="34"/>
      <c r="D43" s="34"/>
      <c r="E43" s="34"/>
      <c r="F43" s="34">
        <v>0.000144</v>
      </c>
      <c r="G43" s="34">
        <f t="shared" si="8"/>
        <v>0.000144</v>
      </c>
      <c r="H43" s="22" t="str">
        <f t="shared" si="4"/>
        <v>Ce-144</v>
      </c>
      <c r="I43" s="34"/>
      <c r="J43" s="34"/>
      <c r="K43" s="34"/>
      <c r="L43" s="34"/>
      <c r="M43" s="34">
        <v>0.000143</v>
      </c>
      <c r="N43" s="34">
        <f t="shared" si="7"/>
        <v>0.000143</v>
      </c>
      <c r="O43" s="25">
        <f t="shared" si="5"/>
        <v>0.9930555555555556</v>
      </c>
      <c r="P43" s="22"/>
      <c r="Q43" s="34"/>
      <c r="R43" s="34"/>
      <c r="S43" s="34"/>
      <c r="T43" s="34"/>
      <c r="U43" s="34"/>
      <c r="V43" s="34"/>
    </row>
    <row r="44" spans="1:22" ht="12" customHeight="1">
      <c r="A44" s="22" t="s">
        <v>72</v>
      </c>
      <c r="B44" s="34"/>
      <c r="C44" s="34"/>
      <c r="D44" s="34"/>
      <c r="E44" s="34"/>
      <c r="F44" s="34">
        <v>3.68E-13</v>
      </c>
      <c r="G44" s="34">
        <f aca="true" t="shared" si="9" ref="G44:G79">SUM(B44:F44)</f>
        <v>3.68E-13</v>
      </c>
      <c r="H44" s="22" t="str">
        <f t="shared" si="4"/>
        <v>Pr-144</v>
      </c>
      <c r="I44" s="34"/>
      <c r="J44" s="34"/>
      <c r="K44" s="34"/>
      <c r="L44" s="34"/>
      <c r="M44" s="34"/>
      <c r="N44" s="34">
        <f t="shared" si="7"/>
        <v>0</v>
      </c>
      <c r="O44" s="25">
        <f t="shared" si="5"/>
        <v>0</v>
      </c>
      <c r="P44" s="23"/>
      <c r="Q44" s="37"/>
      <c r="R44" s="34"/>
      <c r="S44" s="34"/>
      <c r="T44" s="34"/>
      <c r="U44" s="34"/>
      <c r="V44" s="34"/>
    </row>
    <row r="45" spans="1:22" ht="12" customHeight="1">
      <c r="A45" s="22" t="s">
        <v>86</v>
      </c>
      <c r="B45" s="34"/>
      <c r="C45" s="34"/>
      <c r="D45" s="34"/>
      <c r="E45" s="34"/>
      <c r="F45" s="34">
        <v>4.43E-15</v>
      </c>
      <c r="G45" s="34">
        <f t="shared" si="9"/>
        <v>4.43E-15</v>
      </c>
      <c r="H45" s="22" t="str">
        <f t="shared" si="4"/>
        <v>Pr-144m</v>
      </c>
      <c r="N45" s="34">
        <f t="shared" si="7"/>
        <v>0</v>
      </c>
      <c r="O45" s="25">
        <f t="shared" si="5"/>
        <v>0</v>
      </c>
      <c r="P45" s="22"/>
      <c r="Q45" s="34"/>
      <c r="R45" s="34"/>
      <c r="S45" s="34"/>
      <c r="T45" s="34"/>
      <c r="U45" s="34"/>
      <c r="V45" s="34"/>
    </row>
    <row r="46" spans="1:22" ht="12" customHeight="1">
      <c r="A46" s="22" t="s">
        <v>41</v>
      </c>
      <c r="B46" s="34"/>
      <c r="C46" s="34"/>
      <c r="D46" s="34"/>
      <c r="E46" s="34"/>
      <c r="F46" s="34">
        <v>1.3E-05</v>
      </c>
      <c r="G46" s="34">
        <f>SUM(B46:F46)</f>
        <v>1.3E-05</v>
      </c>
      <c r="H46" s="22" t="str">
        <f t="shared" si="4"/>
        <v>Pm-147</v>
      </c>
      <c r="I46" s="34"/>
      <c r="J46" s="34"/>
      <c r="K46" s="34"/>
      <c r="L46" s="34"/>
      <c r="M46" s="34">
        <v>1.34E-05</v>
      </c>
      <c r="N46" s="34">
        <f t="shared" si="7"/>
        <v>1.34E-05</v>
      </c>
      <c r="O46" s="25">
        <f t="shared" si="5"/>
        <v>1.0307692307692309</v>
      </c>
      <c r="P46" s="22"/>
      <c r="Q46" s="34"/>
      <c r="R46" s="34"/>
      <c r="S46" s="34"/>
      <c r="T46" s="34"/>
      <c r="U46" s="34"/>
      <c r="V46" s="34"/>
    </row>
    <row r="47" spans="1:22" ht="12" customHeight="1">
      <c r="A47" s="22" t="s">
        <v>42</v>
      </c>
      <c r="B47" s="34"/>
      <c r="C47" s="34"/>
      <c r="D47" s="34"/>
      <c r="E47" s="34"/>
      <c r="F47" s="34">
        <v>4.13E-05</v>
      </c>
      <c r="G47" s="34">
        <f t="shared" si="9"/>
        <v>4.13E-05</v>
      </c>
      <c r="H47" s="22" t="str">
        <f t="shared" si="4"/>
        <v>Eu-152</v>
      </c>
      <c r="I47" s="34"/>
      <c r="J47" s="34"/>
      <c r="K47" s="34"/>
      <c r="L47" s="34"/>
      <c r="M47" s="34">
        <v>4.15E-05</v>
      </c>
      <c r="N47" s="34">
        <f t="shared" si="7"/>
        <v>4.15E-05</v>
      </c>
      <c r="O47" s="25">
        <f t="shared" si="5"/>
        <v>1.0048426150121066</v>
      </c>
      <c r="P47" s="22"/>
      <c r="Q47" s="34"/>
      <c r="R47" s="34"/>
      <c r="S47" s="34"/>
      <c r="T47" s="34"/>
      <c r="U47" s="34"/>
      <c r="V47" s="34"/>
    </row>
    <row r="48" spans="1:22" ht="12" customHeight="1">
      <c r="A48" s="22" t="s">
        <v>43</v>
      </c>
      <c r="B48" s="34"/>
      <c r="C48" s="34">
        <v>1.31E-06</v>
      </c>
      <c r="D48" s="34"/>
      <c r="E48" s="34"/>
      <c r="F48" s="34">
        <v>1.51E-05</v>
      </c>
      <c r="G48" s="34">
        <f>SUM(B48:F48)</f>
        <v>1.641E-05</v>
      </c>
      <c r="H48" s="22" t="str">
        <f t="shared" si="4"/>
        <v>Eu-154</v>
      </c>
      <c r="I48" s="34"/>
      <c r="J48" s="34"/>
      <c r="K48" s="34"/>
      <c r="L48" s="34"/>
      <c r="M48" s="34">
        <v>1.53E-05</v>
      </c>
      <c r="N48" s="34">
        <f t="shared" si="7"/>
        <v>1.53E-05</v>
      </c>
      <c r="O48" s="25">
        <f t="shared" si="5"/>
        <v>0.9323583180987203</v>
      </c>
      <c r="P48" s="22"/>
      <c r="Q48" s="34"/>
      <c r="R48" s="34"/>
      <c r="S48" s="34"/>
      <c r="T48" s="34"/>
      <c r="U48" s="34"/>
      <c r="V48" s="34"/>
    </row>
    <row r="49" spans="1:22" ht="12" customHeight="1">
      <c r="A49" s="22" t="s">
        <v>44</v>
      </c>
      <c r="B49" s="34"/>
      <c r="C49" s="34">
        <v>3.34E-06</v>
      </c>
      <c r="D49" s="34"/>
      <c r="E49" s="34"/>
      <c r="F49" s="34">
        <v>6.81E-07</v>
      </c>
      <c r="G49" s="34">
        <f t="shared" si="9"/>
        <v>4.021E-06</v>
      </c>
      <c r="H49" s="22" t="str">
        <f t="shared" si="4"/>
        <v>Eu-155</v>
      </c>
      <c r="I49" s="34"/>
      <c r="J49" s="34"/>
      <c r="K49" s="34"/>
      <c r="L49" s="34"/>
      <c r="M49" s="34">
        <v>7.85E-07</v>
      </c>
      <c r="N49" s="34">
        <f t="shared" si="7"/>
        <v>7.85E-07</v>
      </c>
      <c r="O49" s="25">
        <f t="shared" si="5"/>
        <v>0.19522506839094753</v>
      </c>
      <c r="P49" s="22"/>
      <c r="Q49" s="34"/>
      <c r="R49" s="34"/>
      <c r="S49" s="34"/>
      <c r="T49" s="34"/>
      <c r="U49" s="34"/>
      <c r="V49" s="34"/>
    </row>
    <row r="50" spans="1:22" ht="12" customHeight="1" thickBot="1">
      <c r="A50" s="22" t="s">
        <v>73</v>
      </c>
      <c r="B50" s="34"/>
      <c r="C50" s="34"/>
      <c r="D50" s="34"/>
      <c r="E50" s="34"/>
      <c r="F50" s="34">
        <v>2.23E-10</v>
      </c>
      <c r="G50" s="34">
        <f t="shared" si="9"/>
        <v>2.23E-10</v>
      </c>
      <c r="H50" s="22" t="str">
        <f t="shared" si="4"/>
        <v>Hg-203</v>
      </c>
      <c r="I50" s="34"/>
      <c r="J50" s="34"/>
      <c r="K50" s="34"/>
      <c r="L50" s="34"/>
      <c r="M50" s="34">
        <v>2.29E-10</v>
      </c>
      <c r="N50" s="34">
        <f t="shared" si="7"/>
        <v>2.29E-10</v>
      </c>
      <c r="O50" s="25">
        <f t="shared" si="5"/>
        <v>1.0269058295964126</v>
      </c>
      <c r="P50" s="22"/>
      <c r="Q50" s="34"/>
      <c r="R50" s="34"/>
      <c r="S50" s="34"/>
      <c r="T50" s="34"/>
      <c r="U50" s="34"/>
      <c r="V50" s="34"/>
    </row>
    <row r="51" spans="1:22" ht="12" customHeight="1">
      <c r="A51" s="22" t="s">
        <v>45</v>
      </c>
      <c r="B51" s="34"/>
      <c r="C51" s="34"/>
      <c r="D51" s="34"/>
      <c r="E51" s="34"/>
      <c r="F51" s="34">
        <v>1.74E-05</v>
      </c>
      <c r="G51" s="34">
        <f t="shared" si="9"/>
        <v>1.74E-05</v>
      </c>
      <c r="H51" s="22" t="str">
        <f t="shared" si="4"/>
        <v>Ra-226</v>
      </c>
      <c r="I51" s="34"/>
      <c r="J51" s="34"/>
      <c r="K51" s="34"/>
      <c r="L51" s="34"/>
      <c r="M51" s="34">
        <v>5.25E-06</v>
      </c>
      <c r="N51" s="34">
        <f t="shared" si="7"/>
        <v>5.25E-06</v>
      </c>
      <c r="O51" s="25">
        <f t="shared" si="5"/>
        <v>0.3017241379310345</v>
      </c>
      <c r="P51" s="24"/>
      <c r="Q51" s="24"/>
      <c r="R51" s="24"/>
      <c r="S51" s="24"/>
      <c r="T51" s="24"/>
      <c r="U51" s="48"/>
      <c r="V51" s="24"/>
    </row>
    <row r="52" spans="1:21" ht="12" customHeight="1">
      <c r="A52" s="22" t="s">
        <v>46</v>
      </c>
      <c r="B52" s="34"/>
      <c r="C52" s="34"/>
      <c r="D52" s="34"/>
      <c r="E52" s="34"/>
      <c r="F52" s="34">
        <v>2.74E-05</v>
      </c>
      <c r="G52" s="34">
        <f t="shared" si="9"/>
        <v>2.74E-05</v>
      </c>
      <c r="H52" s="22" t="str">
        <f t="shared" si="4"/>
        <v>Ra-228</v>
      </c>
      <c r="I52" s="34"/>
      <c r="J52" s="34"/>
      <c r="K52" s="34"/>
      <c r="L52" s="34"/>
      <c r="M52" s="34">
        <v>4.16E-06</v>
      </c>
      <c r="N52" s="34">
        <f t="shared" si="7"/>
        <v>4.16E-06</v>
      </c>
      <c r="O52" s="25">
        <f t="shared" si="5"/>
        <v>0.1518248175182482</v>
      </c>
      <c r="P52" s="26"/>
      <c r="U52" s="49"/>
    </row>
    <row r="53" spans="1:21" ht="12" customHeight="1">
      <c r="A53" s="22" t="s">
        <v>75</v>
      </c>
      <c r="B53" s="34"/>
      <c r="C53" s="34"/>
      <c r="D53" s="34"/>
      <c r="E53" s="34"/>
      <c r="F53" s="34">
        <v>1.8E-06</v>
      </c>
      <c r="G53" s="34">
        <f t="shared" si="9"/>
        <v>1.8E-06</v>
      </c>
      <c r="H53" s="22" t="str">
        <f t="shared" si="4"/>
        <v>Ac-228</v>
      </c>
      <c r="I53" s="34"/>
      <c r="J53" s="34"/>
      <c r="K53" s="34"/>
      <c r="L53" s="34"/>
      <c r="M53" s="34">
        <v>4.07E-06</v>
      </c>
      <c r="N53" s="34">
        <f t="shared" si="7"/>
        <v>4.07E-06</v>
      </c>
      <c r="O53" s="25">
        <f t="shared" si="5"/>
        <v>2.261111111111111</v>
      </c>
      <c r="P53" s="26"/>
      <c r="U53" s="49"/>
    </row>
    <row r="54" spans="1:22" ht="12" customHeight="1" thickBot="1">
      <c r="A54" s="22" t="s">
        <v>47</v>
      </c>
      <c r="B54" s="34"/>
      <c r="C54" s="34"/>
      <c r="D54" s="34"/>
      <c r="E54" s="34"/>
      <c r="F54" s="34">
        <v>5.76E-07</v>
      </c>
      <c r="G54" s="34">
        <f t="shared" si="9"/>
        <v>5.76E-07</v>
      </c>
      <c r="H54" s="22" t="str">
        <f t="shared" si="4"/>
        <v>Th-228</v>
      </c>
      <c r="I54" s="34"/>
      <c r="J54" s="34"/>
      <c r="K54" s="34"/>
      <c r="L54" s="34"/>
      <c r="M54" s="34">
        <v>3.97E-06</v>
      </c>
      <c r="N54" s="34">
        <f t="shared" si="7"/>
        <v>3.97E-06</v>
      </c>
      <c r="O54" s="25">
        <f t="shared" si="5"/>
        <v>6.892361111111112</v>
      </c>
      <c r="P54" s="28"/>
      <c r="Q54" s="28"/>
      <c r="R54" s="28"/>
      <c r="S54" s="28"/>
      <c r="T54" s="28"/>
      <c r="U54" s="50"/>
      <c r="V54" s="28"/>
    </row>
    <row r="55" spans="1:21" ht="12" customHeight="1">
      <c r="A55" s="22" t="s">
        <v>48</v>
      </c>
      <c r="B55" s="34"/>
      <c r="C55" s="34"/>
      <c r="D55" s="34"/>
      <c r="E55" s="34"/>
      <c r="F55" s="34">
        <v>1.74E-05</v>
      </c>
      <c r="G55" s="34">
        <f t="shared" si="9"/>
        <v>1.74E-05</v>
      </c>
      <c r="H55" s="22" t="str">
        <f t="shared" si="4"/>
        <v>Th-230</v>
      </c>
      <c r="I55" s="34"/>
      <c r="J55" s="34"/>
      <c r="K55" s="34"/>
      <c r="L55" s="34"/>
      <c r="M55" s="34">
        <v>2.71E-06</v>
      </c>
      <c r="N55" s="34">
        <f t="shared" si="7"/>
        <v>2.71E-06</v>
      </c>
      <c r="O55" s="25">
        <f t="shared" si="5"/>
        <v>0.1557471264367816</v>
      </c>
      <c r="U55" s="49"/>
    </row>
    <row r="56" spans="1:22" ht="12" customHeight="1">
      <c r="A56" s="22" t="s">
        <v>49</v>
      </c>
      <c r="B56" s="34"/>
      <c r="C56" s="34"/>
      <c r="D56" s="34"/>
      <c r="E56" s="34"/>
      <c r="F56" s="34">
        <v>2.58E-06</v>
      </c>
      <c r="G56" s="34">
        <f t="shared" si="9"/>
        <v>2.58E-06</v>
      </c>
      <c r="H56" s="22" t="str">
        <f t="shared" si="4"/>
        <v>Th-232</v>
      </c>
      <c r="I56" s="34"/>
      <c r="J56" s="34"/>
      <c r="K56" s="34"/>
      <c r="L56" s="34"/>
      <c r="M56" s="34">
        <v>1.75E-06</v>
      </c>
      <c r="N56" s="34">
        <f t="shared" si="7"/>
        <v>1.75E-06</v>
      </c>
      <c r="O56" s="25">
        <f t="shared" si="5"/>
        <v>0.6782945736434108</v>
      </c>
      <c r="P56" s="26"/>
      <c r="Q56" s="29"/>
      <c r="R56" s="29"/>
      <c r="S56" s="29"/>
      <c r="T56" s="29"/>
      <c r="U56" s="33"/>
      <c r="V56" s="29"/>
    </row>
    <row r="57" spans="1:22" ht="12" customHeight="1">
      <c r="A57" s="22" t="s">
        <v>76</v>
      </c>
      <c r="B57" s="34"/>
      <c r="C57" s="34"/>
      <c r="D57" s="34"/>
      <c r="E57" s="34"/>
      <c r="F57" s="34">
        <v>0.000104</v>
      </c>
      <c r="G57" s="34">
        <f t="shared" si="9"/>
        <v>0.000104</v>
      </c>
      <c r="H57" s="22" t="str">
        <f t="shared" si="4"/>
        <v>Th-234</v>
      </c>
      <c r="I57" s="34"/>
      <c r="J57" s="34"/>
      <c r="K57" s="34"/>
      <c r="L57" s="34"/>
      <c r="M57" s="34">
        <v>0.000103</v>
      </c>
      <c r="N57" s="34">
        <f t="shared" si="7"/>
        <v>0.000103</v>
      </c>
      <c r="O57" s="25">
        <f t="shared" si="5"/>
        <v>0.9903846153846154</v>
      </c>
      <c r="P57" s="30"/>
      <c r="Q57" s="31"/>
      <c r="R57" s="31"/>
      <c r="S57" s="31"/>
      <c r="T57" s="31"/>
      <c r="U57" s="31"/>
      <c r="V57" s="31"/>
    </row>
    <row r="58" spans="1:22" ht="12" customHeight="1">
      <c r="A58" s="22" t="s">
        <v>77</v>
      </c>
      <c r="B58" s="34"/>
      <c r="C58" s="34"/>
      <c r="D58" s="34"/>
      <c r="E58" s="34"/>
      <c r="F58" s="34">
        <v>2.23E-10</v>
      </c>
      <c r="G58" s="34">
        <f t="shared" si="9"/>
        <v>2.23E-10</v>
      </c>
      <c r="H58" s="22" t="str">
        <f t="shared" si="4"/>
        <v>Pa-233</v>
      </c>
      <c r="I58" s="34"/>
      <c r="J58" s="34"/>
      <c r="K58" s="34"/>
      <c r="L58" s="34"/>
      <c r="M58" s="34">
        <v>2.29E-10</v>
      </c>
      <c r="N58" s="34">
        <f t="shared" si="7"/>
        <v>2.29E-10</v>
      </c>
      <c r="O58" s="25">
        <f t="shared" si="5"/>
        <v>1.0269058295964126</v>
      </c>
      <c r="P58" s="32"/>
      <c r="Q58" s="33"/>
      <c r="R58" s="33"/>
      <c r="S58" s="33"/>
      <c r="T58" s="33"/>
      <c r="U58" s="33"/>
      <c r="V58" s="33"/>
    </row>
    <row r="59" spans="1:22" ht="12" customHeight="1">
      <c r="A59" s="22" t="s">
        <v>50</v>
      </c>
      <c r="B59" s="34"/>
      <c r="C59" s="34"/>
      <c r="D59" s="34"/>
      <c r="E59" s="34"/>
      <c r="F59" s="34">
        <v>1.5E-08</v>
      </c>
      <c r="G59" s="34">
        <f>SUM(B59:F59)</f>
        <v>1.5E-08</v>
      </c>
      <c r="H59" s="22" t="str">
        <f t="shared" si="4"/>
        <v>U-233</v>
      </c>
      <c r="I59" s="34"/>
      <c r="J59" s="34"/>
      <c r="K59" s="34"/>
      <c r="L59" s="34"/>
      <c r="M59" s="34">
        <v>3.9E-08</v>
      </c>
      <c r="N59" s="34">
        <f t="shared" si="7"/>
        <v>3.9E-08</v>
      </c>
      <c r="O59" s="25">
        <f t="shared" si="5"/>
        <v>2.6</v>
      </c>
      <c r="P59" s="26"/>
      <c r="Q59" s="51"/>
      <c r="R59" s="51"/>
      <c r="S59" s="51"/>
      <c r="T59" s="51"/>
      <c r="U59" s="51"/>
      <c r="V59" s="51"/>
    </row>
    <row r="60" spans="1:22" ht="12" customHeight="1">
      <c r="A60" s="22" t="s">
        <v>51</v>
      </c>
      <c r="B60" s="34"/>
      <c r="C60" s="34">
        <v>3.35E-05</v>
      </c>
      <c r="D60" s="34">
        <v>5.13E-06</v>
      </c>
      <c r="E60" s="34"/>
      <c r="F60" s="34">
        <v>0.000359</v>
      </c>
      <c r="G60" s="34">
        <f t="shared" si="9"/>
        <v>0.00039763</v>
      </c>
      <c r="H60" s="22" t="str">
        <f t="shared" si="4"/>
        <v>U-234</v>
      </c>
      <c r="I60" s="34"/>
      <c r="J60" s="34">
        <v>3.85E-05</v>
      </c>
      <c r="K60" s="34">
        <v>3.43E-06</v>
      </c>
      <c r="L60" s="34"/>
      <c r="M60" s="34">
        <v>0.000284</v>
      </c>
      <c r="N60" s="34">
        <f t="shared" si="7"/>
        <v>0.00032593</v>
      </c>
      <c r="O60" s="25">
        <f t="shared" si="5"/>
        <v>0.8196816135603451</v>
      </c>
      <c r="P60" s="22"/>
      <c r="Q60" s="34"/>
      <c r="R60" s="34"/>
      <c r="S60" s="34"/>
      <c r="T60" s="34"/>
      <c r="U60" s="34"/>
      <c r="V60" s="34"/>
    </row>
    <row r="61" spans="1:22" ht="12" customHeight="1">
      <c r="A61" s="22" t="s">
        <v>52</v>
      </c>
      <c r="B61" s="34"/>
      <c r="C61" s="34">
        <v>2.84E-06</v>
      </c>
      <c r="D61" s="34">
        <v>7.71E-07</v>
      </c>
      <c r="E61" s="34"/>
      <c r="F61" s="34">
        <v>1.44E-05</v>
      </c>
      <c r="G61" s="34">
        <f t="shared" si="9"/>
        <v>1.8011E-05</v>
      </c>
      <c r="H61" s="22" t="str">
        <f t="shared" si="4"/>
        <v>U-235</v>
      </c>
      <c r="I61" s="34"/>
      <c r="J61" s="34">
        <v>3.91E-06</v>
      </c>
      <c r="K61" s="34">
        <v>5.16E-07</v>
      </c>
      <c r="L61" s="34"/>
      <c r="M61" s="34">
        <v>6.59E-06</v>
      </c>
      <c r="N61" s="34">
        <f t="shared" si="7"/>
        <v>1.1016E-05</v>
      </c>
      <c r="O61" s="25">
        <f t="shared" si="5"/>
        <v>0.6116262284159679</v>
      </c>
      <c r="P61" s="22"/>
      <c r="Q61" s="34"/>
      <c r="R61" s="34"/>
      <c r="S61" s="34"/>
      <c r="T61" s="34"/>
      <c r="U61" s="34"/>
      <c r="V61" s="34"/>
    </row>
    <row r="62" spans="1:22" ht="12" customHeight="1">
      <c r="A62" s="22" t="s">
        <v>53</v>
      </c>
      <c r="B62" s="34"/>
      <c r="C62" s="34"/>
      <c r="D62" s="34"/>
      <c r="E62" s="34"/>
      <c r="F62" s="34">
        <v>4.16E-11</v>
      </c>
      <c r="G62" s="34">
        <f t="shared" si="9"/>
        <v>4.16E-11</v>
      </c>
      <c r="H62" s="22" t="str">
        <f t="shared" si="4"/>
        <v>U-236</v>
      </c>
      <c r="I62" s="34"/>
      <c r="J62" s="34"/>
      <c r="K62" s="34"/>
      <c r="L62" s="34"/>
      <c r="M62" s="34">
        <v>7.17E-10</v>
      </c>
      <c r="N62" s="34">
        <f t="shared" si="7"/>
        <v>7.17E-10</v>
      </c>
      <c r="O62" s="25">
        <f t="shared" si="5"/>
        <v>17.235576923076923</v>
      </c>
      <c r="P62" s="22"/>
      <c r="Q62" s="34"/>
      <c r="R62" s="34"/>
      <c r="S62" s="34"/>
      <c r="T62" s="34"/>
      <c r="U62" s="34"/>
      <c r="V62" s="34"/>
    </row>
    <row r="63" spans="1:22" ht="12" customHeight="1">
      <c r="A63" s="22" t="s">
        <v>54</v>
      </c>
      <c r="B63" s="34"/>
      <c r="C63" s="34">
        <v>7.29E-05</v>
      </c>
      <c r="D63" s="34">
        <v>5.41E-07</v>
      </c>
      <c r="E63" s="34"/>
      <c r="F63" s="34">
        <v>0.000447</v>
      </c>
      <c r="G63" s="34">
        <f t="shared" si="9"/>
        <v>0.000520441</v>
      </c>
      <c r="H63" s="22" t="str">
        <f t="shared" si="4"/>
        <v>U-238</v>
      </c>
      <c r="I63" s="34"/>
      <c r="J63" s="34">
        <v>9.33E-05</v>
      </c>
      <c r="K63" s="34">
        <v>4.93E-07</v>
      </c>
      <c r="L63" s="34"/>
      <c r="M63" s="34">
        <v>0.000318</v>
      </c>
      <c r="N63" s="34">
        <f t="shared" si="7"/>
        <v>0.000411793</v>
      </c>
      <c r="O63" s="25">
        <f t="shared" si="5"/>
        <v>0.7912385842007067</v>
      </c>
      <c r="P63" s="22"/>
      <c r="Q63" s="34"/>
      <c r="R63" s="34"/>
      <c r="S63" s="34"/>
      <c r="T63" s="34"/>
      <c r="U63" s="34"/>
      <c r="V63" s="34"/>
    </row>
    <row r="64" spans="1:22" ht="12" customHeight="1">
      <c r="A64" s="22" t="s">
        <v>55</v>
      </c>
      <c r="B64" s="34"/>
      <c r="C64" s="34"/>
      <c r="D64" s="34"/>
      <c r="E64" s="34"/>
      <c r="F64" s="34">
        <v>2.26E-10</v>
      </c>
      <c r="G64" s="34">
        <f t="shared" si="9"/>
        <v>2.26E-10</v>
      </c>
      <c r="H64" s="22" t="str">
        <f t="shared" si="4"/>
        <v>Np-237</v>
      </c>
      <c r="I64" s="34"/>
      <c r="J64" s="34"/>
      <c r="K64" s="34"/>
      <c r="L64" s="34"/>
      <c r="M64" s="34">
        <v>1.09E-08</v>
      </c>
      <c r="N64" s="34">
        <f t="shared" si="7"/>
        <v>1.09E-08</v>
      </c>
      <c r="O64" s="25">
        <f t="shared" si="5"/>
        <v>48.230088495575224</v>
      </c>
      <c r="P64" s="22"/>
      <c r="Q64" s="34"/>
      <c r="R64" s="34"/>
      <c r="S64" s="34"/>
      <c r="T64" s="34"/>
      <c r="U64" s="34"/>
      <c r="V64" s="34"/>
    </row>
    <row r="65" spans="1:22" ht="12" customHeight="1">
      <c r="A65" s="22" t="s">
        <v>56</v>
      </c>
      <c r="B65" s="34"/>
      <c r="C65" s="34">
        <v>0.000283</v>
      </c>
      <c r="D65" s="34">
        <v>2.29E-08</v>
      </c>
      <c r="E65" s="34"/>
      <c r="F65" s="34">
        <v>7.57E-05</v>
      </c>
      <c r="G65" s="34">
        <f t="shared" si="9"/>
        <v>0.0003587229</v>
      </c>
      <c r="H65" s="22" t="str">
        <f t="shared" si="4"/>
        <v>Pu-238</v>
      </c>
      <c r="I65" s="34"/>
      <c r="J65" s="34">
        <v>9.15E-05</v>
      </c>
      <c r="K65" s="34">
        <v>3.67E-09</v>
      </c>
      <c r="L65" s="34"/>
      <c r="M65" s="34">
        <v>3.99E-05</v>
      </c>
      <c r="N65" s="34">
        <f t="shared" si="7"/>
        <v>0.00013140367</v>
      </c>
      <c r="O65" s="25">
        <f t="shared" si="5"/>
        <v>0.36630967802724607</v>
      </c>
      <c r="P65" s="22"/>
      <c r="Q65" s="34"/>
      <c r="R65" s="34"/>
      <c r="S65" s="34"/>
      <c r="T65" s="34"/>
      <c r="U65" s="34"/>
      <c r="V65" s="34"/>
    </row>
    <row r="66" spans="1:22" ht="12" customHeight="1">
      <c r="A66" s="22" t="s">
        <v>82</v>
      </c>
      <c r="B66" s="34"/>
      <c r="C66" s="34">
        <v>0.000188</v>
      </c>
      <c r="D66" s="34">
        <v>2.39E-08</v>
      </c>
      <c r="E66" s="34"/>
      <c r="F66" s="34">
        <v>0.00186</v>
      </c>
      <c r="G66" s="34">
        <f t="shared" si="9"/>
        <v>0.0020480239000000003</v>
      </c>
      <c r="H66" s="22" t="str">
        <f t="shared" si="4"/>
        <v>Pu-239</v>
      </c>
      <c r="I66" s="34"/>
      <c r="J66" s="34">
        <v>0.000262</v>
      </c>
      <c r="K66" s="34">
        <v>1.37E-08</v>
      </c>
      <c r="L66" s="34"/>
      <c r="M66" s="34">
        <v>0.00194</v>
      </c>
      <c r="N66" s="34">
        <f t="shared" si="7"/>
        <v>0.0022020137000000003</v>
      </c>
      <c r="O66" s="25">
        <f t="shared" si="5"/>
        <v>1.0751894545761893</v>
      </c>
      <c r="P66" s="22"/>
      <c r="Q66" s="34"/>
      <c r="R66" s="34"/>
      <c r="S66" s="34"/>
      <c r="T66" s="34"/>
      <c r="U66" s="34"/>
      <c r="V66" s="34"/>
    </row>
    <row r="67" spans="1:22" ht="12" customHeight="1">
      <c r="A67" s="22" t="s">
        <v>57</v>
      </c>
      <c r="B67" s="34"/>
      <c r="C67" s="34"/>
      <c r="D67" s="34"/>
      <c r="E67" s="34"/>
      <c r="F67" s="34">
        <v>1.99E-07</v>
      </c>
      <c r="G67" s="34">
        <f>SUM(B67:F67)</f>
        <v>1.99E-07</v>
      </c>
      <c r="H67" s="22" t="str">
        <f t="shared" si="4"/>
        <v>Pu-240</v>
      </c>
      <c r="I67" s="34"/>
      <c r="J67" s="34"/>
      <c r="K67" s="34"/>
      <c r="L67" s="34"/>
      <c r="M67" s="34">
        <v>8.51E-07</v>
      </c>
      <c r="N67" s="34">
        <f t="shared" si="7"/>
        <v>8.51E-07</v>
      </c>
      <c r="O67" s="25">
        <f t="shared" si="5"/>
        <v>4.276381909547739</v>
      </c>
      <c r="P67" s="22"/>
      <c r="Q67" s="34"/>
      <c r="R67" s="34"/>
      <c r="S67" s="34"/>
      <c r="T67" s="34"/>
      <c r="U67" s="34"/>
      <c r="V67" s="34"/>
    </row>
    <row r="68" spans="1:22" ht="12" customHeight="1">
      <c r="A68" s="22" t="s">
        <v>58</v>
      </c>
      <c r="B68" s="34"/>
      <c r="C68" s="34"/>
      <c r="D68" s="34"/>
      <c r="E68" s="34"/>
      <c r="F68" s="34">
        <v>4.09E-06</v>
      </c>
      <c r="G68" s="34">
        <f>SUM(B68:F68)</f>
        <v>4.09E-06</v>
      </c>
      <c r="H68" s="22" t="str">
        <f t="shared" si="4"/>
        <v>Pu-241</v>
      </c>
      <c r="I68" s="34"/>
      <c r="J68" s="34"/>
      <c r="K68" s="34"/>
      <c r="L68" s="34"/>
      <c r="M68" s="34">
        <v>6.7E-06</v>
      </c>
      <c r="N68" s="34">
        <f t="shared" si="7"/>
        <v>6.7E-06</v>
      </c>
      <c r="O68" s="25">
        <f t="shared" si="5"/>
        <v>1.6381418092909537</v>
      </c>
      <c r="P68" s="22"/>
      <c r="Q68" s="34"/>
      <c r="R68" s="34"/>
      <c r="S68" s="34"/>
      <c r="T68" s="34"/>
      <c r="U68" s="34"/>
      <c r="V68" s="34"/>
    </row>
    <row r="69" spans="1:22" ht="12" customHeight="1">
      <c r="A69" s="22" t="s">
        <v>59</v>
      </c>
      <c r="B69" s="34"/>
      <c r="C69" s="34"/>
      <c r="D69" s="34"/>
      <c r="E69" s="34"/>
      <c r="F69" s="34">
        <v>7.03E-09</v>
      </c>
      <c r="G69" s="34">
        <f>SUM(B69:F69)</f>
        <v>7.03E-09</v>
      </c>
      <c r="H69" s="22" t="str">
        <f t="shared" si="4"/>
        <v>Pu-242</v>
      </c>
      <c r="I69" s="34"/>
      <c r="J69" s="34"/>
      <c r="K69" s="34"/>
      <c r="L69" s="34"/>
      <c r="M69" s="34">
        <v>2.09E-08</v>
      </c>
      <c r="N69" s="34">
        <f t="shared" si="7"/>
        <v>2.09E-08</v>
      </c>
      <c r="O69" s="25">
        <f t="shared" si="5"/>
        <v>2.972972972972973</v>
      </c>
      <c r="P69" s="22"/>
      <c r="Q69" s="34"/>
      <c r="R69" s="34"/>
      <c r="S69" s="34"/>
      <c r="T69" s="34"/>
      <c r="U69" s="34"/>
      <c r="V69" s="34"/>
    </row>
    <row r="70" spans="1:22" ht="12" customHeight="1">
      <c r="A70" s="22" t="s">
        <v>60</v>
      </c>
      <c r="B70" s="34"/>
      <c r="C70" s="34">
        <v>2.19E-05</v>
      </c>
      <c r="D70" s="34">
        <v>9.31E-09</v>
      </c>
      <c r="E70" s="34"/>
      <c r="F70" s="34">
        <v>0.000124</v>
      </c>
      <c r="G70" s="34">
        <f t="shared" si="9"/>
        <v>0.00014590931</v>
      </c>
      <c r="H70" s="22" t="str">
        <f t="shared" si="4"/>
        <v>Am-241</v>
      </c>
      <c r="I70" s="35"/>
      <c r="J70" s="34">
        <v>0.000152</v>
      </c>
      <c r="K70" s="34">
        <v>5.72E-09</v>
      </c>
      <c r="L70" s="34"/>
      <c r="M70" s="34">
        <v>0.000115</v>
      </c>
      <c r="N70" s="34">
        <f t="shared" si="7"/>
        <v>0.00026700572</v>
      </c>
      <c r="O70" s="25">
        <f t="shared" si="5"/>
        <v>1.8299429967834129</v>
      </c>
      <c r="P70" s="22"/>
      <c r="Q70" s="34"/>
      <c r="R70" s="34"/>
      <c r="S70" s="34"/>
      <c r="T70" s="34"/>
      <c r="U70" s="34"/>
      <c r="V70" s="34"/>
    </row>
    <row r="71" spans="1:22" ht="12" customHeight="1">
      <c r="A71" s="22" t="s">
        <v>61</v>
      </c>
      <c r="B71" s="34"/>
      <c r="C71" s="34"/>
      <c r="D71" s="34"/>
      <c r="E71" s="34"/>
      <c r="F71" s="34">
        <v>6.02E-06</v>
      </c>
      <c r="G71" s="34">
        <f t="shared" si="9"/>
        <v>6.02E-06</v>
      </c>
      <c r="H71" s="22" t="str">
        <f t="shared" si="4"/>
        <v>Am-243</v>
      </c>
      <c r="I71" s="34"/>
      <c r="J71" s="34"/>
      <c r="K71" s="34"/>
      <c r="L71" s="34"/>
      <c r="M71" s="34">
        <v>9.9E-07</v>
      </c>
      <c r="N71" s="34">
        <f t="shared" si="7"/>
        <v>9.9E-07</v>
      </c>
      <c r="O71" s="25">
        <f t="shared" si="5"/>
        <v>0.16445182724252494</v>
      </c>
      <c r="P71" s="22"/>
      <c r="Q71" s="34"/>
      <c r="R71" s="34"/>
      <c r="S71" s="34"/>
      <c r="T71" s="34"/>
      <c r="U71" s="34"/>
      <c r="V71" s="34"/>
    </row>
    <row r="72" spans="1:22" ht="12" customHeight="1">
      <c r="A72" s="22" t="s">
        <v>62</v>
      </c>
      <c r="B72" s="34"/>
      <c r="C72" s="34"/>
      <c r="D72" s="34"/>
      <c r="E72" s="34"/>
      <c r="F72" s="34">
        <v>4.47E-07</v>
      </c>
      <c r="G72" s="34">
        <f t="shared" si="9"/>
        <v>4.47E-07</v>
      </c>
      <c r="H72" s="22" t="str">
        <f t="shared" si="4"/>
        <v>Cm-242</v>
      </c>
      <c r="I72" s="34"/>
      <c r="J72" s="34"/>
      <c r="K72" s="34"/>
      <c r="L72" s="34"/>
      <c r="M72" s="34">
        <v>1.43E-08</v>
      </c>
      <c r="N72" s="34">
        <f t="shared" si="7"/>
        <v>1.43E-08</v>
      </c>
      <c r="O72" s="25">
        <f t="shared" si="5"/>
        <v>0.031991051454138705</v>
      </c>
      <c r="P72" s="22"/>
      <c r="Q72" s="34"/>
      <c r="R72" s="34"/>
      <c r="S72" s="34"/>
      <c r="T72" s="34"/>
      <c r="U72" s="34"/>
      <c r="V72" s="34"/>
    </row>
    <row r="73" spans="1:22" ht="12" customHeight="1">
      <c r="A73" s="22" t="s">
        <v>63</v>
      </c>
      <c r="B73" s="34"/>
      <c r="C73" s="34">
        <v>1.49E-05</v>
      </c>
      <c r="D73" s="34">
        <v>4.83E-09</v>
      </c>
      <c r="E73" s="34"/>
      <c r="F73" s="34">
        <v>6.19E-05</v>
      </c>
      <c r="G73" s="34">
        <f t="shared" si="9"/>
        <v>7.680483E-05</v>
      </c>
      <c r="H73" s="22" t="str">
        <f t="shared" si="4"/>
        <v>Cm-244</v>
      </c>
      <c r="I73" s="34"/>
      <c r="J73" s="34">
        <v>3.9E-06</v>
      </c>
      <c r="K73" s="34">
        <v>2.23E-09</v>
      </c>
      <c r="L73" s="34"/>
      <c r="M73" s="34">
        <v>4.76E-05</v>
      </c>
      <c r="N73" s="34">
        <f t="shared" si="7"/>
        <v>5.150223E-05</v>
      </c>
      <c r="O73" s="25">
        <f t="shared" si="5"/>
        <v>0.6705597812012604</v>
      </c>
      <c r="P73" s="22"/>
      <c r="Q73" s="34"/>
      <c r="R73" s="34"/>
      <c r="S73" s="34"/>
      <c r="T73" s="34"/>
      <c r="U73" s="34"/>
      <c r="V73" s="34"/>
    </row>
    <row r="74" spans="1:22" ht="12" customHeight="1">
      <c r="A74" s="22" t="s">
        <v>81</v>
      </c>
      <c r="B74" s="34"/>
      <c r="C74" s="34"/>
      <c r="D74" s="34"/>
      <c r="E74" s="34"/>
      <c r="F74" s="34">
        <v>1.04E-13</v>
      </c>
      <c r="G74" s="34">
        <f t="shared" si="9"/>
        <v>1.04E-13</v>
      </c>
      <c r="H74" s="22" t="str">
        <f t="shared" si="4"/>
        <v>Cm-245</v>
      </c>
      <c r="I74" s="34"/>
      <c r="J74" s="34"/>
      <c r="K74" s="34"/>
      <c r="L74" s="34"/>
      <c r="M74" s="34">
        <v>4.18E-07</v>
      </c>
      <c r="N74" s="34">
        <f t="shared" si="7"/>
        <v>4.18E-07</v>
      </c>
      <c r="O74" s="25">
        <f t="shared" si="5"/>
        <v>4019230.7692307695</v>
      </c>
      <c r="P74" s="22"/>
      <c r="Q74" s="34"/>
      <c r="R74" s="34"/>
      <c r="S74" s="34"/>
      <c r="T74" s="34"/>
      <c r="U74" s="34"/>
      <c r="V74" s="34"/>
    </row>
    <row r="75" spans="1:22" ht="12" customHeight="1">
      <c r="A75" s="22" t="s">
        <v>69</v>
      </c>
      <c r="B75" s="34"/>
      <c r="C75" s="34"/>
      <c r="D75" s="34"/>
      <c r="E75" s="34"/>
      <c r="F75" s="34">
        <v>3.98E-06</v>
      </c>
      <c r="G75" s="34">
        <f t="shared" si="9"/>
        <v>3.98E-06</v>
      </c>
      <c r="H75" s="22" t="str">
        <f t="shared" si="4"/>
        <v>Cm-246</v>
      </c>
      <c r="I75" s="34"/>
      <c r="J75" s="34"/>
      <c r="K75" s="34"/>
      <c r="L75" s="34"/>
      <c r="M75" s="34">
        <v>1.01E-06</v>
      </c>
      <c r="N75" s="34">
        <f t="shared" si="7"/>
        <v>1.01E-06</v>
      </c>
      <c r="O75" s="25">
        <f t="shared" si="5"/>
        <v>0.25376884422110557</v>
      </c>
      <c r="P75" s="22"/>
      <c r="Q75" s="34"/>
      <c r="R75" s="34"/>
      <c r="S75" s="34"/>
      <c r="T75" s="34"/>
      <c r="U75" s="34"/>
      <c r="V75" s="34"/>
    </row>
    <row r="76" spans="1:22" ht="12" customHeight="1">
      <c r="A76" s="22" t="s">
        <v>87</v>
      </c>
      <c r="B76" s="34"/>
      <c r="C76" s="34"/>
      <c r="D76" s="34"/>
      <c r="E76" s="34"/>
      <c r="F76" s="34">
        <v>3.3E-05</v>
      </c>
      <c r="G76" s="34">
        <f t="shared" si="9"/>
        <v>3.3E-05</v>
      </c>
      <c r="H76" s="22" t="str">
        <f t="shared" si="4"/>
        <v>Ar-39</v>
      </c>
      <c r="I76" s="34"/>
      <c r="J76" s="34"/>
      <c r="K76" s="34"/>
      <c r="L76" s="34"/>
      <c r="M76" s="34"/>
      <c r="N76" s="34">
        <f t="shared" si="7"/>
        <v>0</v>
      </c>
      <c r="O76" s="25">
        <f t="shared" si="5"/>
        <v>0</v>
      </c>
      <c r="P76" s="22"/>
      <c r="Q76" s="34"/>
      <c r="R76" s="34"/>
      <c r="S76" s="34"/>
      <c r="T76" s="34"/>
      <c r="U76" s="34"/>
      <c r="V76" s="34"/>
    </row>
    <row r="77" spans="1:22" ht="12" customHeight="1">
      <c r="A77" s="22" t="s">
        <v>88</v>
      </c>
      <c r="B77" s="34"/>
      <c r="C77" s="34"/>
      <c r="D77" s="34"/>
      <c r="E77" s="34"/>
      <c r="F77" s="34">
        <v>7.9E-11</v>
      </c>
      <c r="G77" s="34">
        <f t="shared" si="9"/>
        <v>7.9E-11</v>
      </c>
      <c r="H77" s="22" t="str">
        <f t="shared" si="4"/>
        <v>Na-22</v>
      </c>
      <c r="I77" s="34"/>
      <c r="J77" s="34"/>
      <c r="K77" s="34"/>
      <c r="L77" s="34"/>
      <c r="M77" s="34">
        <v>2.09E-08</v>
      </c>
      <c r="N77" s="34">
        <f t="shared" si="7"/>
        <v>2.09E-08</v>
      </c>
      <c r="O77" s="25">
        <f t="shared" si="5"/>
        <v>264.55696202531647</v>
      </c>
      <c r="P77" s="22"/>
      <c r="Q77" s="34"/>
      <c r="R77" s="34"/>
      <c r="S77" s="34"/>
      <c r="T77" s="34"/>
      <c r="U77" s="34"/>
      <c r="V77" s="34"/>
    </row>
    <row r="78" spans="1:22" ht="12" customHeight="1">
      <c r="A78" s="22" t="s">
        <v>89</v>
      </c>
      <c r="B78" s="34"/>
      <c r="C78" s="34"/>
      <c r="D78" s="34"/>
      <c r="E78" s="34"/>
      <c r="F78" s="34">
        <v>1.3E-10</v>
      </c>
      <c r="G78" s="34">
        <f t="shared" si="9"/>
        <v>1.3E-10</v>
      </c>
      <c r="H78" s="22" t="str">
        <f t="shared" si="4"/>
        <v>Mn-54</v>
      </c>
      <c r="I78" s="34"/>
      <c r="J78" s="34"/>
      <c r="K78" s="34"/>
      <c r="L78" s="34"/>
      <c r="M78" s="34">
        <v>2.52E-08</v>
      </c>
      <c r="N78" s="34">
        <f t="shared" si="7"/>
        <v>2.52E-08</v>
      </c>
      <c r="O78" s="25">
        <f t="shared" si="5"/>
        <v>193.84615384615387</v>
      </c>
      <c r="P78" s="22"/>
      <c r="Q78" s="34"/>
      <c r="R78" s="34"/>
      <c r="S78" s="34"/>
      <c r="T78" s="34"/>
      <c r="U78" s="34"/>
      <c r="V78" s="34"/>
    </row>
    <row r="79" spans="1:22" ht="12" customHeight="1">
      <c r="A79" s="22" t="s">
        <v>90</v>
      </c>
      <c r="B79" s="34"/>
      <c r="C79" s="34"/>
      <c r="D79" s="34"/>
      <c r="E79" s="34"/>
      <c r="F79" s="34">
        <v>4.47E-09</v>
      </c>
      <c r="G79" s="34">
        <f t="shared" si="9"/>
        <v>4.47E-09</v>
      </c>
      <c r="H79" s="22" t="str">
        <f t="shared" si="4"/>
        <v>Se-79</v>
      </c>
      <c r="I79" s="34"/>
      <c r="J79" s="34"/>
      <c r="K79" s="34"/>
      <c r="L79" s="34"/>
      <c r="M79" s="34">
        <v>4.58E-09</v>
      </c>
      <c r="N79" s="34">
        <f t="shared" si="7"/>
        <v>4.58E-09</v>
      </c>
      <c r="O79" s="25">
        <f t="shared" si="5"/>
        <v>1.0246085011185684</v>
      </c>
      <c r="P79" s="22"/>
      <c r="Q79" s="34"/>
      <c r="R79" s="34"/>
      <c r="S79" s="34"/>
      <c r="T79" s="34"/>
      <c r="U79" s="34"/>
      <c r="V79" s="34"/>
    </row>
    <row r="80" spans="8:22" ht="12" customHeight="1">
      <c r="H80" s="22"/>
      <c r="I80" s="34"/>
      <c r="J80" s="34"/>
      <c r="K80" s="34"/>
      <c r="L80" s="34"/>
      <c r="M80" s="34"/>
      <c r="N80" s="34"/>
      <c r="P80" s="22"/>
      <c r="Q80" s="34"/>
      <c r="R80" s="34"/>
      <c r="S80" s="34"/>
      <c r="T80" s="34"/>
      <c r="U80" s="34"/>
      <c r="V80" s="34"/>
    </row>
    <row r="81" spans="1:22" ht="12" customHeight="1">
      <c r="A81" s="22" t="s">
        <v>79</v>
      </c>
      <c r="B81" s="34">
        <v>7.65E-05</v>
      </c>
      <c r="C81" s="34">
        <v>5.83E-05</v>
      </c>
      <c r="D81" s="34">
        <v>1.28E-05</v>
      </c>
      <c r="E81" s="34">
        <v>9.16E-07</v>
      </c>
      <c r="F81" s="34">
        <v>0.000586</v>
      </c>
      <c r="G81" s="34">
        <f>SUM(B81:F81)</f>
        <v>0.000734516</v>
      </c>
      <c r="H81" s="22" t="str">
        <f t="shared" si="4"/>
        <v>Alpha</v>
      </c>
      <c r="I81" s="34">
        <v>5.49E-05</v>
      </c>
      <c r="J81" s="34">
        <v>3.69E-05</v>
      </c>
      <c r="K81" s="34"/>
      <c r="L81" s="34">
        <v>1.49E-08</v>
      </c>
      <c r="M81" s="34">
        <v>0.00133</v>
      </c>
      <c r="N81" s="34">
        <f t="shared" si="7"/>
        <v>0.0014218149</v>
      </c>
      <c r="O81" s="25">
        <f t="shared" si="5"/>
        <v>1.9357167168584481</v>
      </c>
      <c r="P81" s="22"/>
      <c r="Q81" s="34"/>
      <c r="R81" s="34"/>
      <c r="S81" s="34"/>
      <c r="T81" s="34"/>
      <c r="U81" s="34"/>
      <c r="V81" s="34"/>
    </row>
    <row r="82" spans="1:22" ht="12" customHeight="1">
      <c r="A82" s="23" t="s">
        <v>91</v>
      </c>
      <c r="B82" s="37">
        <v>0.000831</v>
      </c>
      <c r="C82" s="37">
        <v>0.000116</v>
      </c>
      <c r="D82" s="37">
        <v>3.19E-05</v>
      </c>
      <c r="E82" s="37"/>
      <c r="F82" s="37">
        <v>0.0347</v>
      </c>
      <c r="G82" s="37">
        <f>SUM(B82:F82)</f>
        <v>0.0356789</v>
      </c>
      <c r="H82" s="22" t="str">
        <f t="shared" si="4"/>
        <v>Nonvolatile Beta</v>
      </c>
      <c r="I82" s="34">
        <v>0.000381</v>
      </c>
      <c r="J82" s="34">
        <v>0.00017</v>
      </c>
      <c r="K82" s="34">
        <v>1.1E-05</v>
      </c>
      <c r="L82" s="34"/>
      <c r="M82" s="34">
        <v>0.0322</v>
      </c>
      <c r="N82" s="34">
        <f t="shared" si="7"/>
        <v>0.032762</v>
      </c>
      <c r="O82" s="25">
        <f t="shared" si="5"/>
        <v>0.9182457979365956</v>
      </c>
      <c r="P82" s="22"/>
      <c r="Q82" s="34"/>
      <c r="R82" s="34"/>
      <c r="S82" s="34"/>
      <c r="T82" s="34"/>
      <c r="U82" s="34"/>
      <c r="V82" s="34"/>
    </row>
    <row r="83" spans="8:22" ht="12" customHeight="1">
      <c r="H83" s="22"/>
      <c r="N83" s="34"/>
      <c r="P83" s="22"/>
      <c r="Q83" s="34"/>
      <c r="R83" s="34"/>
      <c r="S83" s="34"/>
      <c r="T83" s="34"/>
      <c r="U83" s="34"/>
      <c r="V83" s="34"/>
    </row>
    <row r="84" spans="1:22" ht="12" customHeight="1">
      <c r="A84" s="22"/>
      <c r="D84" s="36"/>
      <c r="H84" s="17" t="s">
        <v>99</v>
      </c>
      <c r="I84" s="34"/>
      <c r="J84" s="34">
        <v>4.82E-06</v>
      </c>
      <c r="K84" s="34"/>
      <c r="L84" s="34"/>
      <c r="M84" s="34"/>
      <c r="N84" s="34">
        <f t="shared" si="7"/>
        <v>4.82E-06</v>
      </c>
      <c r="P84" s="22"/>
      <c r="Q84" s="34"/>
      <c r="R84" s="34"/>
      <c r="S84" s="34"/>
      <c r="T84" s="34"/>
      <c r="U84" s="34"/>
      <c r="V84" s="34"/>
    </row>
    <row r="85" spans="1:22" ht="12" customHeight="1">
      <c r="A85" s="22"/>
      <c r="H85" s="22" t="s">
        <v>96</v>
      </c>
      <c r="I85" s="34"/>
      <c r="J85" s="34"/>
      <c r="K85" s="34"/>
      <c r="L85" s="34"/>
      <c r="M85" s="34">
        <v>3.34E-07</v>
      </c>
      <c r="N85" s="34">
        <f t="shared" si="7"/>
        <v>3.34E-07</v>
      </c>
      <c r="P85" s="22"/>
      <c r="Q85" s="34"/>
      <c r="R85" s="34"/>
      <c r="S85" s="34"/>
      <c r="T85" s="34"/>
      <c r="U85" s="34"/>
      <c r="V85" s="34"/>
    </row>
    <row r="86" spans="1:22" ht="12" customHeight="1">
      <c r="A86" s="22"/>
      <c r="H86" s="22" t="s">
        <v>92</v>
      </c>
      <c r="I86" s="34"/>
      <c r="J86" s="34"/>
      <c r="K86" s="34"/>
      <c r="L86" s="34"/>
      <c r="M86" s="34">
        <v>2.58E-06</v>
      </c>
      <c r="N86" s="34">
        <f>SUM(I86:M86)</f>
        <v>2.58E-06</v>
      </c>
      <c r="P86" s="22"/>
      <c r="Q86" s="34"/>
      <c r="R86" s="34"/>
      <c r="S86" s="34"/>
      <c r="T86" s="34"/>
      <c r="U86" s="34"/>
      <c r="V86" s="34"/>
    </row>
    <row r="87" spans="1:22" ht="12" customHeight="1">
      <c r="A87" s="22"/>
      <c r="H87" s="22" t="s">
        <v>93</v>
      </c>
      <c r="I87" s="34"/>
      <c r="J87" s="34"/>
      <c r="K87" s="34"/>
      <c r="L87" s="34"/>
      <c r="M87" s="34">
        <v>2.74E-06</v>
      </c>
      <c r="N87" s="34">
        <f aca="true" t="shared" si="10" ref="N87:N94">SUM(I85:M85)</f>
        <v>3.34E-07</v>
      </c>
      <c r="P87" s="22"/>
      <c r="Q87" s="34"/>
      <c r="R87" s="34"/>
      <c r="S87" s="34"/>
      <c r="T87" s="34"/>
      <c r="U87" s="34"/>
      <c r="V87" s="34"/>
    </row>
    <row r="88" spans="8:22" ht="12" customHeight="1">
      <c r="H88" s="22" t="s">
        <v>74</v>
      </c>
      <c r="I88" s="34"/>
      <c r="J88" s="34"/>
      <c r="K88" s="34"/>
      <c r="L88" s="34"/>
      <c r="M88" s="34">
        <v>6.58E-07</v>
      </c>
      <c r="N88" s="34">
        <f t="shared" si="10"/>
        <v>2.58E-06</v>
      </c>
      <c r="P88" s="22"/>
      <c r="Q88" s="34"/>
      <c r="R88" s="34"/>
      <c r="S88" s="34"/>
      <c r="T88" s="34"/>
      <c r="U88" s="34"/>
      <c r="V88" s="34"/>
    </row>
    <row r="89" spans="8:22" ht="12" customHeight="1">
      <c r="H89" s="22" t="s">
        <v>95</v>
      </c>
      <c r="I89" s="34"/>
      <c r="J89" s="34"/>
      <c r="K89" s="34"/>
      <c r="L89" s="34"/>
      <c r="M89" s="34">
        <v>1.29E-06</v>
      </c>
      <c r="N89" s="34">
        <f t="shared" si="10"/>
        <v>2.74E-06</v>
      </c>
      <c r="P89" s="22"/>
      <c r="Q89" s="34"/>
      <c r="R89" s="34"/>
      <c r="S89" s="34"/>
      <c r="T89" s="34"/>
      <c r="U89" s="34"/>
      <c r="V89" s="34"/>
    </row>
    <row r="90" spans="8:22" ht="12" customHeight="1">
      <c r="H90" s="22" t="s">
        <v>94</v>
      </c>
      <c r="I90" s="34"/>
      <c r="J90" s="34"/>
      <c r="K90" s="34"/>
      <c r="L90" s="34"/>
      <c r="M90" s="34">
        <v>1.76E-08</v>
      </c>
      <c r="N90" s="34">
        <f t="shared" si="10"/>
        <v>6.58E-07</v>
      </c>
      <c r="P90" s="22"/>
      <c r="Q90" s="34"/>
      <c r="R90" s="34"/>
      <c r="S90" s="34"/>
      <c r="T90" s="34"/>
      <c r="U90" s="34"/>
      <c r="V90" s="34"/>
    </row>
    <row r="91" spans="8:22" ht="12" customHeight="1">
      <c r="H91" s="22" t="s">
        <v>78</v>
      </c>
      <c r="I91" s="34"/>
      <c r="J91" s="34"/>
      <c r="K91" s="34"/>
      <c r="L91" s="34"/>
      <c r="M91" s="34">
        <v>1.24E-07</v>
      </c>
      <c r="N91" s="34">
        <f t="shared" si="10"/>
        <v>1.29E-06</v>
      </c>
      <c r="P91" s="22"/>
      <c r="Q91" s="34"/>
      <c r="R91" s="34"/>
      <c r="S91" s="34"/>
      <c r="T91" s="34"/>
      <c r="U91" s="34"/>
      <c r="V91" s="34"/>
    </row>
    <row r="92" spans="8:22" ht="12" customHeight="1">
      <c r="H92" s="22" t="s">
        <v>100</v>
      </c>
      <c r="I92" s="34"/>
      <c r="J92" s="34"/>
      <c r="K92" s="34"/>
      <c r="L92" s="34"/>
      <c r="M92" s="34">
        <v>1.22E-10</v>
      </c>
      <c r="N92" s="34">
        <f t="shared" si="10"/>
        <v>1.76E-08</v>
      </c>
      <c r="P92" s="22"/>
      <c r="Q92" s="34"/>
      <c r="R92" s="34"/>
      <c r="S92" s="34"/>
      <c r="T92" s="34"/>
      <c r="U92" s="34"/>
      <c r="V92" s="34"/>
    </row>
    <row r="93" spans="14:22" ht="12" customHeight="1">
      <c r="N93" s="34">
        <f t="shared" si="10"/>
        <v>1.24E-07</v>
      </c>
      <c r="P93" s="22"/>
      <c r="Q93" s="35"/>
      <c r="R93" s="34"/>
      <c r="S93" s="34"/>
      <c r="T93" s="34"/>
      <c r="U93" s="34"/>
      <c r="V93" s="34"/>
    </row>
    <row r="94" spans="14:22" ht="12" customHeight="1">
      <c r="N94" s="34">
        <f t="shared" si="10"/>
        <v>1.22E-10</v>
      </c>
      <c r="P94" s="22"/>
      <c r="Q94" s="34"/>
      <c r="R94" s="34"/>
      <c r="S94" s="34"/>
      <c r="T94" s="34"/>
      <c r="U94" s="34"/>
      <c r="V94" s="34"/>
    </row>
    <row r="95" spans="14:22" ht="12" customHeight="1">
      <c r="N95" s="34">
        <f>SUM(I95:M95)</f>
        <v>0</v>
      </c>
      <c r="P95" s="22"/>
      <c r="Q95" s="34"/>
      <c r="R95" s="34"/>
      <c r="S95" s="34"/>
      <c r="T95" s="34"/>
      <c r="U95" s="34"/>
      <c r="V95" s="34"/>
    </row>
    <row r="96" spans="16:22" ht="12" customHeight="1">
      <c r="P96" s="22"/>
      <c r="Q96" s="34"/>
      <c r="R96" s="34"/>
      <c r="S96" s="34"/>
      <c r="T96" s="34"/>
      <c r="U96" s="34"/>
      <c r="V96" s="34"/>
    </row>
    <row r="97" spans="16:22" ht="12" customHeight="1">
      <c r="P97" s="22"/>
      <c r="Q97" s="34"/>
      <c r="R97" s="34"/>
      <c r="S97" s="34"/>
      <c r="T97" s="34"/>
      <c r="U97" s="34"/>
      <c r="V97" s="34"/>
    </row>
    <row r="98" spans="16:22" ht="12" customHeight="1">
      <c r="P98" s="22"/>
      <c r="Q98" s="34"/>
      <c r="R98" s="34"/>
      <c r="S98" s="34"/>
      <c r="T98" s="34"/>
      <c r="U98" s="34"/>
      <c r="V98" s="34"/>
    </row>
    <row r="99" spans="16:21" ht="12" customHeight="1">
      <c r="P99" s="22"/>
      <c r="Q99" s="22"/>
      <c r="R99" s="22"/>
      <c r="S99" s="22"/>
      <c r="T99" s="22"/>
      <c r="U99" s="52"/>
    </row>
    <row r="100" spans="16:22" ht="12" customHeight="1">
      <c r="P100" s="22"/>
      <c r="Q100" s="34"/>
      <c r="R100" s="34"/>
      <c r="S100" s="34"/>
      <c r="T100" s="34"/>
      <c r="U100" s="34"/>
      <c r="V100" s="34"/>
    </row>
    <row r="101" spans="16:22" ht="12" customHeight="1">
      <c r="P101" s="22"/>
      <c r="Q101" s="34"/>
      <c r="R101" s="34"/>
      <c r="S101" s="34"/>
      <c r="T101" s="34"/>
      <c r="U101" s="34"/>
      <c r="V101" s="34"/>
    </row>
    <row r="102" spans="16:21" ht="12" customHeight="1">
      <c r="P102" s="23"/>
      <c r="Q102" s="23"/>
      <c r="U102" s="49"/>
    </row>
    <row r="103" spans="16:21" ht="12" customHeight="1">
      <c r="P103" s="22"/>
      <c r="S103" s="36"/>
      <c r="U103" s="49"/>
    </row>
    <row r="104" spans="16:21" ht="12" customHeight="1">
      <c r="P104" s="22"/>
      <c r="U104" s="49"/>
    </row>
    <row r="105" spans="16:21" ht="12" customHeight="1">
      <c r="P105" s="22"/>
      <c r="U105" s="49"/>
    </row>
    <row r="106" spans="16:21" ht="12" customHeight="1">
      <c r="P106" s="22"/>
      <c r="U106" s="49"/>
    </row>
  </sheetData>
  <printOptions/>
  <pageMargins left="1" right="0.4" top="0.4" bottom="0.4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l3230</cp:lastModifiedBy>
  <cp:lastPrinted>2002-04-29T14:12:45Z</cp:lastPrinted>
  <dcterms:created xsi:type="dcterms:W3CDTF">2002-04-29T13:04:50Z</dcterms:created>
  <cp:category/>
  <cp:version/>
  <cp:contentType/>
  <cp:contentStatus/>
</cp:coreProperties>
</file>