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330" yWindow="270" windowWidth="15255" windowHeight="12675"/>
  </bookViews>
  <sheets>
    <sheet name="2014 data table 6-11" sheetId="2" r:id="rId1"/>
    <sheet name=" 6-11 Backup" sheetId="1" r:id="rId2"/>
  </sheets>
  <definedNames>
    <definedName name="_xlnm.Print_Area" localSheetId="1">' 6-11 Backup'!$A$1:$E$35</definedName>
    <definedName name="_xlnm.Print_Area" localSheetId="0">'2014 data table 6-11'!$A$2:$C$39</definedName>
  </definedNames>
  <calcPr calcId="145621"/>
</workbook>
</file>

<file path=xl/calcChain.xml><?xml version="1.0" encoding="utf-8"?>
<calcChain xmlns="http://schemas.openxmlformats.org/spreadsheetml/2006/main">
  <c r="B23" i="2" l="1"/>
  <c r="C23" i="2" s="1"/>
  <c r="E33" i="1"/>
  <c r="E11" i="1"/>
  <c r="B33" i="1"/>
  <c r="B12" i="1"/>
  <c r="B38" i="2"/>
  <c r="C38" i="2" s="1"/>
  <c r="B37" i="2"/>
  <c r="C37" i="2" s="1"/>
  <c r="B36" i="2"/>
  <c r="C36" i="2" s="1"/>
  <c r="B35" i="2"/>
  <c r="C35" i="2" s="1"/>
  <c r="B34" i="2"/>
  <c r="C34" i="2" s="1"/>
  <c r="B33" i="2"/>
  <c r="C33" i="2" s="1"/>
  <c r="B32" i="2"/>
  <c r="C32" i="2" s="1"/>
  <c r="B31" i="2"/>
  <c r="C31" i="2" s="1"/>
  <c r="B30" i="2"/>
  <c r="C30" i="2" s="1"/>
  <c r="B29" i="2"/>
  <c r="C29" i="2" s="1"/>
  <c r="B28" i="2"/>
  <c r="C28" i="2" s="1"/>
  <c r="B27" i="2"/>
  <c r="C27" i="2" s="1"/>
  <c r="B26" i="2"/>
  <c r="C26" i="2" s="1"/>
  <c r="B25" i="2"/>
  <c r="C25" i="2" s="1"/>
  <c r="B24" i="2"/>
  <c r="C24" i="2" s="1"/>
  <c r="B16" i="2"/>
  <c r="C13" i="2" s="1"/>
  <c r="C9" i="2" l="1"/>
  <c r="C11" i="2"/>
  <c r="C10" i="2"/>
  <c r="C14" i="2"/>
  <c r="C15" i="2"/>
  <c r="B39" i="2"/>
  <c r="C12" i="2"/>
</calcChain>
</file>

<file path=xl/sharedStrings.xml><?xml version="1.0" encoding="utf-8"?>
<sst xmlns="http://schemas.openxmlformats.org/spreadsheetml/2006/main" count="93" uniqueCount="42">
  <si>
    <t>By Pathway</t>
  </si>
  <si>
    <t>Pathway</t>
  </si>
  <si>
    <t>Percent of Total Dose</t>
  </si>
  <si>
    <t>Shoreline</t>
  </si>
  <si>
    <t>Total</t>
  </si>
  <si>
    <t>By Radionuclide</t>
  </si>
  <si>
    <t>Radionuclide</t>
  </si>
  <si>
    <t>H-3 (oxide)</t>
  </si>
  <si>
    <t>I-129</t>
  </si>
  <si>
    <t>Cs-137</t>
  </si>
  <si>
    <t>U-234</t>
  </si>
  <si>
    <t>U-235</t>
  </si>
  <si>
    <t>U-238</t>
  </si>
  <si>
    <t>Pu-238</t>
  </si>
  <si>
    <t>Pu-239</t>
  </si>
  <si>
    <t>Am-241</t>
  </si>
  <si>
    <t>Cm-244</t>
  </si>
  <si>
    <t>Alpha</t>
  </si>
  <si>
    <t>Nonvolatile Beta</t>
  </si>
  <si>
    <t>Sr-90</t>
  </si>
  <si>
    <t>Fish Consumption</t>
  </si>
  <si>
    <t>Water Consumption</t>
  </si>
  <si>
    <t>Tc-99</t>
  </si>
  <si>
    <t>Swimming and Boating</t>
  </si>
  <si>
    <t>C-14</t>
  </si>
  <si>
    <t>Np-237</t>
  </si>
  <si>
    <t>Irrigation Pathway Doses from Data Table 6-16</t>
  </si>
  <si>
    <t>Representative Person Dose - Liquid Pathways Except Irrigation</t>
  </si>
  <si>
    <t>Vegetable</t>
  </si>
  <si>
    <t>Milk</t>
  </si>
  <si>
    <t>Meat</t>
  </si>
  <si>
    <t>LADTAPXL</t>
  </si>
  <si>
    <t>IRRIDOSE (Irrigation Pathway)</t>
  </si>
  <si>
    <t>Food Type</t>
  </si>
  <si>
    <r>
      <t xml:space="preserve">Representative Person Dose, mrem </t>
    </r>
    <r>
      <rPr>
        <b/>
        <vertAlign val="superscript"/>
        <sz val="11"/>
        <color theme="0"/>
        <rFont val="Calibri"/>
        <family val="2"/>
        <scheme val="minor"/>
      </rPr>
      <t>(a)</t>
    </r>
  </si>
  <si>
    <t>2014 Representative Person Dose - All Liquid Pathways Including Irrigation</t>
  </si>
  <si>
    <t>Data Table 6-11 Representative Person Dose - All Liquid Pathways Including Irrigation</t>
  </si>
  <si>
    <t>1 Printed Page</t>
  </si>
  <si>
    <t>NOTE: (a) Committed effective dose</t>
  </si>
  <si>
    <r>
      <t xml:space="preserve">Representative Person Dose (mrem) </t>
    </r>
    <r>
      <rPr>
        <b/>
        <vertAlign val="superscript"/>
        <sz val="10"/>
        <color theme="0"/>
        <rFont val="Geneva"/>
      </rPr>
      <t>(a)</t>
    </r>
  </si>
  <si>
    <t>Representative Person (mrem)</t>
  </si>
  <si>
    <t>Representative Person Dose (mrem)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</si>
</sst>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E+00"/>
  </numFmts>
  <fonts count="13">
    <font>
      <sz val="10"/>
      <name val="Geneva"/>
    </font>
    <font>
      <b/>
      <sz val="10"/>
      <name val="Geneva"/>
    </font>
    <font>
      <sz val="10"/>
      <name val="Geneva"/>
    </font>
    <font>
      <sz val="9"/>
      <name val="Geneva"/>
    </font>
    <font>
      <b/>
      <sz val="11"/>
      <color theme="0"/>
      <name val="Calibri"/>
      <family val="2"/>
      <scheme val="minor"/>
    </font>
    <font>
      <b/>
      <sz val="10"/>
      <color theme="0"/>
      <name val="Geneva"/>
    </font>
    <font>
      <b/>
      <vertAlign val="superscript"/>
      <sz val="10"/>
      <color theme="0"/>
      <name val="Geneva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0" fillId="0" borderId="1" xfId="0" applyBorder="1"/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7" fillId="0" borderId="0" xfId="0" applyFont="1" applyFill="1"/>
    <xf numFmtId="165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7" fillId="0" borderId="0" xfId="0" applyFont="1" applyFill="1" applyBorder="1"/>
    <xf numFmtId="165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/>
    <xf numFmtId="165" fontId="8" fillId="0" borderId="0" xfId="0" applyNumberFormat="1" applyFont="1" applyFill="1" applyBorder="1" applyAlignment="1">
      <alignment horizontal="center"/>
    </xf>
    <xf numFmtId="0" fontId="4" fillId="2" borderId="3" xfId="0" applyFont="1" applyFill="1" applyBorder="1"/>
    <xf numFmtId="165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7" fillId="0" borderId="3" xfId="0" applyFont="1" applyFill="1" applyBorder="1"/>
    <xf numFmtId="165" fontId="7" fillId="0" borderId="3" xfId="0" applyNumberFormat="1" applyFont="1" applyFill="1" applyBorder="1" applyAlignment="1" applyProtection="1">
      <alignment horizontal="center"/>
      <protection hidden="1"/>
    </xf>
    <xf numFmtId="9" fontId="7" fillId="0" borderId="3" xfId="0" applyNumberFormat="1" applyFont="1" applyFill="1" applyBorder="1" applyAlignment="1">
      <alignment horizontal="center"/>
    </xf>
    <xf numFmtId="165" fontId="7" fillId="0" borderId="3" xfId="0" applyNumberFormat="1" applyFont="1" applyFill="1" applyBorder="1" applyAlignment="1">
      <alignment horizontal="center"/>
    </xf>
    <xf numFmtId="9" fontId="7" fillId="0" borderId="4" xfId="0" applyNumberFormat="1" applyFont="1" applyFill="1" applyBorder="1" applyAlignment="1">
      <alignment horizontal="center"/>
    </xf>
    <xf numFmtId="0" fontId="8" fillId="0" borderId="3" xfId="0" applyFont="1" applyFill="1" applyBorder="1"/>
    <xf numFmtId="165" fontId="8" fillId="0" borderId="3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165" fontId="4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5" xfId="0" applyBorder="1"/>
    <xf numFmtId="165" fontId="0" fillId="0" borderId="6" xfId="0" applyNumberFormat="1" applyBorder="1" applyAlignment="1" applyProtection="1">
      <alignment horizontal="center"/>
      <protection hidden="1"/>
    </xf>
    <xf numFmtId="165" fontId="1" fillId="0" borderId="6" xfId="0" applyNumberFormat="1" applyFont="1" applyBorder="1" applyAlignment="1">
      <alignment horizontal="center"/>
    </xf>
    <xf numFmtId="0" fontId="0" fillId="0" borderId="6" xfId="0" applyBorder="1"/>
    <xf numFmtId="0" fontId="2" fillId="0" borderId="5" xfId="0" applyFont="1" applyBorder="1"/>
    <xf numFmtId="165" fontId="0" fillId="0" borderId="6" xfId="0" applyNumberFormat="1" applyBorder="1" applyAlignment="1">
      <alignment horizontal="center"/>
    </xf>
    <xf numFmtId="0" fontId="0" fillId="0" borderId="5" xfId="0" applyFont="1" applyBorder="1"/>
    <xf numFmtId="0" fontId="1" fillId="0" borderId="9" xfId="0" applyFont="1" applyBorder="1"/>
    <xf numFmtId="165" fontId="1" fillId="0" borderId="10" xfId="0" applyNumberFormat="1" applyFont="1" applyBorder="1" applyAlignment="1">
      <alignment horizontal="center"/>
    </xf>
    <xf numFmtId="0" fontId="5" fillId="2" borderId="7" xfId="0" applyFont="1" applyFill="1" applyBorder="1"/>
    <xf numFmtId="165" fontId="5" fillId="2" borderId="8" xfId="0" applyNumberFormat="1" applyFont="1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1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4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zoomScaleNormal="100" workbookViewId="0">
      <selection activeCell="F8" sqref="F8"/>
    </sheetView>
  </sheetViews>
  <sheetFormatPr defaultColWidth="11.42578125" defaultRowHeight="15"/>
  <cols>
    <col min="1" max="1" width="29.7109375" style="8" customWidth="1"/>
    <col min="2" max="2" width="39.28515625" style="9" customWidth="1"/>
    <col min="3" max="3" width="29.7109375" style="10" customWidth="1"/>
    <col min="4" max="4" width="14.42578125" style="8" customWidth="1"/>
    <col min="5" max="16384" width="11.42578125" style="8"/>
  </cols>
  <sheetData>
    <row r="1" spans="1:4" ht="18.75">
      <c r="A1" s="48" t="s">
        <v>37</v>
      </c>
      <c r="B1" s="48"/>
      <c r="C1" s="48"/>
    </row>
    <row r="2" spans="1:4">
      <c r="A2" s="52" t="s">
        <v>38</v>
      </c>
      <c r="B2" s="52"/>
      <c r="C2" s="52"/>
    </row>
    <row r="3" spans="1:4">
      <c r="A3" s="49"/>
      <c r="B3" s="49"/>
      <c r="C3" s="49"/>
    </row>
    <row r="4" spans="1:4" ht="18.75">
      <c r="A4" s="53" t="s">
        <v>36</v>
      </c>
      <c r="B4" s="53"/>
      <c r="C4" s="53"/>
    </row>
    <row r="5" spans="1:4">
      <c r="A5" s="50" t="s">
        <v>35</v>
      </c>
      <c r="B5" s="50"/>
      <c r="C5" s="50"/>
    </row>
    <row r="6" spans="1:4" s="11" customFormat="1">
      <c r="A6" s="50"/>
      <c r="B6" s="50"/>
      <c r="C6" s="50"/>
    </row>
    <row r="7" spans="1:4" s="11" customFormat="1">
      <c r="A7" s="51"/>
      <c r="B7" s="51"/>
      <c r="C7" s="51"/>
    </row>
    <row r="8" spans="1:4" s="11" customFormat="1" ht="17.25">
      <c r="A8" s="17" t="s">
        <v>1</v>
      </c>
      <c r="B8" s="18" t="s">
        <v>34</v>
      </c>
      <c r="C8" s="19" t="s">
        <v>2</v>
      </c>
    </row>
    <row r="9" spans="1:4">
      <c r="A9" s="20" t="s">
        <v>28</v>
      </c>
      <c r="B9" s="21">
        <v>6.0999999999999999E-2</v>
      </c>
      <c r="C9" s="22">
        <f t="shared" ref="C9:C15" si="0">B9/$B$16</f>
        <v>0.52752787465937712</v>
      </c>
      <c r="D9" s="11"/>
    </row>
    <row r="10" spans="1:4">
      <c r="A10" s="20" t="s">
        <v>29</v>
      </c>
      <c r="B10" s="21">
        <v>0.01</v>
      </c>
      <c r="C10" s="22">
        <f t="shared" si="0"/>
        <v>8.64799794523569E-2</v>
      </c>
      <c r="D10" s="11"/>
    </row>
    <row r="11" spans="1:4">
      <c r="A11" s="20" t="s">
        <v>30</v>
      </c>
      <c r="B11" s="21">
        <v>3.3999999999999998E-3</v>
      </c>
      <c r="C11" s="22">
        <f t="shared" si="0"/>
        <v>2.9403193013801343E-2</v>
      </c>
    </row>
    <row r="12" spans="1:4">
      <c r="A12" s="20" t="s">
        <v>20</v>
      </c>
      <c r="B12" s="23">
        <v>2.8000000000000001E-2</v>
      </c>
      <c r="C12" s="22">
        <f t="shared" si="0"/>
        <v>0.24214394246659932</v>
      </c>
    </row>
    <row r="13" spans="1:4">
      <c r="A13" s="20" t="s">
        <v>21</v>
      </c>
      <c r="B13" s="23">
        <v>1.2999999999999999E-2</v>
      </c>
      <c r="C13" s="22">
        <f t="shared" si="0"/>
        <v>0.11242397328806396</v>
      </c>
    </row>
    <row r="14" spans="1:4">
      <c r="A14" s="20" t="s">
        <v>3</v>
      </c>
      <c r="B14" s="23">
        <v>2.3000000000000001E-4</v>
      </c>
      <c r="C14" s="22">
        <f t="shared" si="0"/>
        <v>1.9890395274042086E-3</v>
      </c>
    </row>
    <row r="15" spans="1:4" s="11" customFormat="1">
      <c r="A15" s="20" t="s">
        <v>23</v>
      </c>
      <c r="B15" s="23">
        <v>3.7000000000000002E-6</v>
      </c>
      <c r="C15" s="24">
        <f t="shared" si="0"/>
        <v>3.1997592397372054E-5</v>
      </c>
      <c r="D15" s="8"/>
    </row>
    <row r="16" spans="1:4" s="11" customFormat="1">
      <c r="A16" s="25" t="s">
        <v>4</v>
      </c>
      <c r="B16" s="26">
        <f>SUM(B9:B15)</f>
        <v>0.11563369999999998</v>
      </c>
      <c r="C16" s="27"/>
    </row>
    <row r="17" spans="1:4">
      <c r="A17" s="15"/>
      <c r="B17" s="16"/>
      <c r="C17" s="27"/>
      <c r="D17" s="11"/>
    </row>
    <row r="18" spans="1:4" s="11" customFormat="1">
      <c r="A18" s="15"/>
      <c r="B18" s="16"/>
      <c r="C18" s="27"/>
    </row>
    <row r="19" spans="1:4" s="11" customFormat="1">
      <c r="A19" s="12"/>
      <c r="B19" s="13"/>
      <c r="C19" s="28"/>
      <c r="D19" s="8"/>
    </row>
    <row r="20" spans="1:4" s="11" customFormat="1">
      <c r="A20" s="15"/>
      <c r="B20" s="16"/>
      <c r="C20" s="27"/>
    </row>
    <row r="21" spans="1:4">
      <c r="A21" s="15"/>
      <c r="B21" s="16"/>
      <c r="C21" s="27"/>
      <c r="D21" s="11"/>
    </row>
    <row r="22" spans="1:4" ht="17.25">
      <c r="A22" s="29" t="s">
        <v>6</v>
      </c>
      <c r="B22" s="30" t="s">
        <v>34</v>
      </c>
      <c r="C22" s="31" t="s">
        <v>2</v>
      </c>
      <c r="D22" s="11"/>
    </row>
    <row r="23" spans="1:4">
      <c r="A23" s="20" t="s">
        <v>7</v>
      </c>
      <c r="B23" s="23">
        <f>' 6-11 Backup'!B17+' 6-11 Backup'!E17</f>
        <v>1.06E-2</v>
      </c>
      <c r="C23" s="22">
        <f>B23/0.115</f>
        <v>9.2173913043478259E-2</v>
      </c>
      <c r="D23" s="9"/>
    </row>
    <row r="24" spans="1:4">
      <c r="A24" s="20" t="s">
        <v>24</v>
      </c>
      <c r="B24" s="23">
        <f>' 6-11 Backup'!B18+' 6-11 Backup'!E18</f>
        <v>6.7700000000000006E-5</v>
      </c>
      <c r="C24" s="22">
        <f t="shared" ref="C24:C38" si="1">B24/0.115</f>
        <v>5.8869565217391305E-4</v>
      </c>
      <c r="D24" s="9"/>
    </row>
    <row r="25" spans="1:4">
      <c r="A25" s="20" t="s">
        <v>19</v>
      </c>
      <c r="B25" s="23">
        <f>' 6-11 Backup'!B19+' 6-11 Backup'!E19</f>
        <v>1.055E-2</v>
      </c>
      <c r="C25" s="22">
        <f t="shared" si="1"/>
        <v>9.1739130434782601E-2</v>
      </c>
      <c r="D25" s="9"/>
    </row>
    <row r="26" spans="1:4">
      <c r="A26" s="20" t="s">
        <v>22</v>
      </c>
      <c r="B26" s="23">
        <f>' 6-11 Backup'!B20+' 6-11 Backup'!E20</f>
        <v>2.4615000000000001E-2</v>
      </c>
      <c r="C26" s="22">
        <f t="shared" si="1"/>
        <v>0.21404347826086956</v>
      </c>
      <c r="D26" s="9"/>
    </row>
    <row r="27" spans="1:4">
      <c r="A27" s="20" t="s">
        <v>8</v>
      </c>
      <c r="B27" s="23">
        <f>' 6-11 Backup'!B21+' 6-11 Backup'!E21</f>
        <v>1.1300000000000001E-2</v>
      </c>
      <c r="C27" s="22">
        <f t="shared" si="1"/>
        <v>9.8260869565217401E-2</v>
      </c>
      <c r="D27" s="9"/>
    </row>
    <row r="28" spans="1:4">
      <c r="A28" s="20" t="s">
        <v>9</v>
      </c>
      <c r="B28" s="23">
        <f>' 6-11 Backup'!B22+' 6-11 Backup'!E22</f>
        <v>2.5899999999999999E-2</v>
      </c>
      <c r="C28" s="22">
        <f t="shared" si="1"/>
        <v>0.22521739130434781</v>
      </c>
      <c r="D28" s="9"/>
    </row>
    <row r="29" spans="1:4">
      <c r="A29" s="20" t="s">
        <v>10</v>
      </c>
      <c r="B29" s="23">
        <f>' 6-11 Backup'!B23+' 6-11 Backup'!E23</f>
        <v>9.6000000000000009E-3</v>
      </c>
      <c r="C29" s="22">
        <f t="shared" si="1"/>
        <v>8.3478260869565224E-2</v>
      </c>
      <c r="D29" s="9"/>
    </row>
    <row r="30" spans="1:4">
      <c r="A30" s="20" t="s">
        <v>11</v>
      </c>
      <c r="B30" s="23">
        <f>' 6-11 Backup'!B24+' 6-11 Backup'!E24</f>
        <v>4.6600000000000005E-4</v>
      </c>
      <c r="C30" s="22">
        <f t="shared" si="1"/>
        <v>4.0521739130434786E-3</v>
      </c>
      <c r="D30" s="9"/>
    </row>
    <row r="31" spans="1:4">
      <c r="A31" s="20" t="s">
        <v>12</v>
      </c>
      <c r="B31" s="23">
        <f>' 6-11 Backup'!B25+' 6-11 Backup'!E25</f>
        <v>1.014E-2</v>
      </c>
      <c r="C31" s="22">
        <f t="shared" si="1"/>
        <v>8.8173913043478255E-2</v>
      </c>
      <c r="D31" s="9"/>
    </row>
    <row r="32" spans="1:4">
      <c r="A32" s="20" t="s">
        <v>25</v>
      </c>
      <c r="B32" s="23">
        <f>' 6-11 Backup'!B26+' 6-11 Backup'!E26</f>
        <v>1.57E-6</v>
      </c>
      <c r="C32" s="22">
        <f t="shared" si="1"/>
        <v>1.3652173913043477E-5</v>
      </c>
      <c r="D32" s="9"/>
    </row>
    <row r="33" spans="1:4">
      <c r="A33" s="20" t="s">
        <v>13</v>
      </c>
      <c r="B33" s="23">
        <f>' 6-11 Backup'!B27+' 6-11 Backup'!E27</f>
        <v>1.9100000000000001E-4</v>
      </c>
      <c r="C33" s="22">
        <f t="shared" si="1"/>
        <v>1.6608695652173913E-3</v>
      </c>
      <c r="D33" s="9"/>
    </row>
    <row r="34" spans="1:4">
      <c r="A34" s="20" t="s">
        <v>14</v>
      </c>
      <c r="B34" s="23">
        <f>' 6-11 Backup'!B28+' 6-11 Backup'!E28</f>
        <v>8.8999999999999995E-5</v>
      </c>
      <c r="C34" s="22">
        <f t="shared" si="1"/>
        <v>7.739130434782608E-4</v>
      </c>
      <c r="D34" s="9"/>
    </row>
    <row r="35" spans="1:4" s="11" customFormat="1">
      <c r="A35" s="20" t="s">
        <v>15</v>
      </c>
      <c r="B35" s="23">
        <f>' 6-11 Backup'!B29+' 6-11 Backup'!E29</f>
        <v>3.5999999999999999E-3</v>
      </c>
      <c r="C35" s="22">
        <f t="shared" si="1"/>
        <v>3.1304347826086952E-2</v>
      </c>
      <c r="D35" s="9"/>
    </row>
    <row r="36" spans="1:4" s="11" customFormat="1">
      <c r="A36" s="20" t="s">
        <v>16</v>
      </c>
      <c r="B36" s="23">
        <f>' 6-11 Backup'!B30+' 6-11 Backup'!E30</f>
        <v>1.45E-4</v>
      </c>
      <c r="C36" s="22">
        <f t="shared" si="1"/>
        <v>1.2608695652173913E-3</v>
      </c>
      <c r="D36" s="9"/>
    </row>
    <row r="37" spans="1:4">
      <c r="A37" s="20" t="s">
        <v>17</v>
      </c>
      <c r="B37" s="23">
        <f>' 6-11 Backup'!B31+' 6-11 Backup'!E31</f>
        <v>2.0600000000000002E-3</v>
      </c>
      <c r="C37" s="22">
        <f t="shared" si="1"/>
        <v>1.7913043478260872E-2</v>
      </c>
      <c r="D37" s="9"/>
    </row>
    <row r="38" spans="1:4">
      <c r="A38" s="20" t="s">
        <v>18</v>
      </c>
      <c r="B38" s="23">
        <f>' 6-11 Backup'!B32+' 6-11 Backup'!E32</f>
        <v>5.6499999999999996E-3</v>
      </c>
      <c r="C38" s="22">
        <f t="shared" si="1"/>
        <v>4.9130434782608694E-2</v>
      </c>
      <c r="D38" s="9"/>
    </row>
    <row r="39" spans="1:4">
      <c r="A39" s="25" t="s">
        <v>4</v>
      </c>
      <c r="B39" s="26">
        <f>SUM(B23:B38)+0.01</f>
        <v>0.12497527000000003</v>
      </c>
      <c r="C39" s="16"/>
    </row>
    <row r="40" spans="1:4">
      <c r="A40" s="15"/>
      <c r="B40" s="16"/>
      <c r="C40" s="16"/>
    </row>
    <row r="41" spans="1:4">
      <c r="A41" s="12"/>
      <c r="B41" s="13"/>
      <c r="C41" s="14"/>
    </row>
    <row r="42" spans="1:4">
      <c r="A42" s="12"/>
      <c r="B42" s="13"/>
      <c r="C42" s="32"/>
    </row>
  </sheetData>
  <sheetProtection password="CB49" sheet="1" objects="1" scenarios="1"/>
  <mergeCells count="7">
    <mergeCell ref="A1:C1"/>
    <mergeCell ref="A3:C3"/>
    <mergeCell ref="A6:C6"/>
    <mergeCell ref="A7:C7"/>
    <mergeCell ref="A2:C2"/>
    <mergeCell ref="A4:C4"/>
    <mergeCell ref="A5:C5"/>
  </mergeCells>
  <conditionalFormatting sqref="A9:C15 A16:B16">
    <cfRule type="expression" dxfId="3" priority="2">
      <formula>MOD(ROW(),2)=1</formula>
    </cfRule>
  </conditionalFormatting>
  <conditionalFormatting sqref="A23:C38">
    <cfRule type="expression" dxfId="2" priority="1">
      <formula>MOD(ROW(),2)=1</formula>
    </cfRule>
  </conditionalFormatting>
  <printOptions horizontalCentered="1"/>
  <pageMargins left="0.75" right="0.75" top="1" bottom="1" header="0.5" footer="0.5"/>
  <pageSetup scale="92" fitToHeight="0" orientation="portrait" horizontalDpi="300" verticalDpi="300" r:id="rId1"/>
  <headerFooter alignWithMargins="0">
    <oddFooter>&amp;LData Section&amp;RPage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zoomScaleNormal="100" workbookViewId="0">
      <selection activeCell="H6" sqref="H6"/>
    </sheetView>
  </sheetViews>
  <sheetFormatPr defaultColWidth="11.42578125" defaultRowHeight="12.75"/>
  <cols>
    <col min="1" max="1" width="25.42578125" customWidth="1"/>
    <col min="2" max="2" width="36.5703125" style="3" customWidth="1"/>
    <col min="3" max="3" width="16.140625" style="3" customWidth="1"/>
    <col min="4" max="4" width="19.42578125" customWidth="1"/>
    <col min="5" max="5" width="34.140625" customWidth="1"/>
  </cols>
  <sheetData>
    <row r="1" spans="1:5">
      <c r="A1" s="47" t="s">
        <v>38</v>
      </c>
      <c r="B1" s="7"/>
    </row>
    <row r="2" spans="1:5">
      <c r="A2" s="46"/>
      <c r="B2" s="7"/>
      <c r="C2" s="7"/>
    </row>
    <row r="3" spans="1:5">
      <c r="A3" s="56" t="s">
        <v>27</v>
      </c>
      <c r="B3" s="56"/>
      <c r="D3" s="56" t="s">
        <v>26</v>
      </c>
      <c r="E3" s="56"/>
    </row>
    <row r="4" spans="1:5" ht="13.5" thickBot="1">
      <c r="A4" s="2"/>
      <c r="B4" s="4"/>
      <c r="C4" s="7"/>
      <c r="D4" s="2"/>
      <c r="E4" s="2"/>
    </row>
    <row r="5" spans="1:5" s="1" customFormat="1">
      <c r="A5" s="33" t="s">
        <v>0</v>
      </c>
      <c r="B5" s="37"/>
      <c r="C5" s="5"/>
      <c r="D5" s="33"/>
      <c r="E5" s="34"/>
    </row>
    <row r="6" spans="1:5" s="1" customFormat="1">
      <c r="A6" s="33"/>
      <c r="B6" s="37" t="s">
        <v>31</v>
      </c>
      <c r="C6" s="5"/>
      <c r="D6" s="54" t="s">
        <v>32</v>
      </c>
      <c r="E6" s="55"/>
    </row>
    <row r="7" spans="1:5" s="1" customFormat="1" ht="14.25">
      <c r="A7" s="44" t="s">
        <v>1</v>
      </c>
      <c r="B7" s="45" t="s">
        <v>39</v>
      </c>
      <c r="C7" s="6"/>
      <c r="D7" s="44" t="s">
        <v>33</v>
      </c>
      <c r="E7" s="45" t="s">
        <v>40</v>
      </c>
    </row>
    <row r="8" spans="1:5">
      <c r="A8" s="35" t="s">
        <v>20</v>
      </c>
      <c r="B8" s="40">
        <v>2.8000000000000001E-2</v>
      </c>
      <c r="D8" s="35" t="s">
        <v>28</v>
      </c>
      <c r="E8" s="36">
        <v>6.0999999999999999E-2</v>
      </c>
    </row>
    <row r="9" spans="1:5">
      <c r="A9" s="35" t="s">
        <v>21</v>
      </c>
      <c r="B9" s="40">
        <v>1.2999999999999999E-2</v>
      </c>
      <c r="D9" s="35" t="s">
        <v>29</v>
      </c>
      <c r="E9" s="36">
        <v>0.01</v>
      </c>
    </row>
    <row r="10" spans="1:5">
      <c r="A10" s="35" t="s">
        <v>3</v>
      </c>
      <c r="B10" s="40">
        <v>2.3000000000000001E-4</v>
      </c>
      <c r="D10" s="35" t="s">
        <v>30</v>
      </c>
      <c r="E10" s="36">
        <v>3.3999999999999998E-3</v>
      </c>
    </row>
    <row r="11" spans="1:5">
      <c r="A11" s="35" t="s">
        <v>23</v>
      </c>
      <c r="B11" s="40">
        <v>3.7000000000000002E-6</v>
      </c>
      <c r="D11" s="33" t="s">
        <v>4</v>
      </c>
      <c r="E11" s="37">
        <f>SUM(E8:E10)</f>
        <v>7.4399999999999994E-2</v>
      </c>
    </row>
    <row r="12" spans="1:5" s="1" customFormat="1">
      <c r="A12" s="33" t="s">
        <v>4</v>
      </c>
      <c r="B12" s="37">
        <f>SUM(B8:B11)</f>
        <v>4.1233700000000005E-2</v>
      </c>
      <c r="C12" s="5"/>
      <c r="D12" s="33"/>
      <c r="E12" s="34"/>
    </row>
    <row r="13" spans="1:5">
      <c r="A13" s="35"/>
      <c r="B13" s="40"/>
      <c r="D13" s="35"/>
      <c r="E13" s="38"/>
    </row>
    <row r="14" spans="1:5" s="1" customFormat="1">
      <c r="A14" s="33" t="s">
        <v>5</v>
      </c>
      <c r="B14" s="37"/>
      <c r="C14" s="5"/>
      <c r="D14" s="33"/>
      <c r="E14" s="34"/>
    </row>
    <row r="15" spans="1:5" s="1" customFormat="1">
      <c r="A15" s="33"/>
      <c r="B15" s="37"/>
      <c r="C15" s="5"/>
      <c r="D15" s="54"/>
      <c r="E15" s="55"/>
    </row>
    <row r="16" spans="1:5" s="1" customFormat="1" ht="14.25">
      <c r="A16" s="44" t="s">
        <v>6</v>
      </c>
      <c r="B16" s="45" t="s">
        <v>39</v>
      </c>
      <c r="C16" s="6"/>
      <c r="D16" s="44" t="s">
        <v>6</v>
      </c>
      <c r="E16" s="45" t="s">
        <v>41</v>
      </c>
    </row>
    <row r="17" spans="1:5">
      <c r="A17" s="35" t="s">
        <v>7</v>
      </c>
      <c r="B17" s="40">
        <v>5.8999999999999999E-3</v>
      </c>
      <c r="C17" s="7"/>
      <c r="D17" s="39" t="s">
        <v>7</v>
      </c>
      <c r="E17" s="40">
        <v>4.7000000000000002E-3</v>
      </c>
    </row>
    <row r="18" spans="1:5">
      <c r="A18" s="35" t="s">
        <v>24</v>
      </c>
      <c r="B18" s="40">
        <v>1.7E-6</v>
      </c>
      <c r="C18" s="7"/>
      <c r="D18" s="41" t="s">
        <v>24</v>
      </c>
      <c r="E18" s="40">
        <v>6.6000000000000005E-5</v>
      </c>
    </row>
    <row r="19" spans="1:5">
      <c r="A19" s="35" t="s">
        <v>19</v>
      </c>
      <c r="B19" s="40">
        <v>8.4999999999999995E-4</v>
      </c>
      <c r="D19" s="39" t="s">
        <v>19</v>
      </c>
      <c r="E19" s="40">
        <v>9.7000000000000003E-3</v>
      </c>
    </row>
    <row r="20" spans="1:5">
      <c r="A20" s="35" t="s">
        <v>22</v>
      </c>
      <c r="B20" s="40">
        <v>1.5E-5</v>
      </c>
      <c r="D20" s="39" t="s">
        <v>22</v>
      </c>
      <c r="E20" s="40">
        <v>2.46E-2</v>
      </c>
    </row>
    <row r="21" spans="1:5">
      <c r="A21" s="35" t="s">
        <v>8</v>
      </c>
      <c r="B21" s="40">
        <v>2.2000000000000001E-3</v>
      </c>
      <c r="D21" s="39" t="s">
        <v>8</v>
      </c>
      <c r="E21" s="40">
        <v>9.1000000000000004E-3</v>
      </c>
    </row>
    <row r="22" spans="1:5">
      <c r="A22" s="35" t="s">
        <v>9</v>
      </c>
      <c r="B22" s="40">
        <v>2.4E-2</v>
      </c>
      <c r="D22" s="39" t="s">
        <v>9</v>
      </c>
      <c r="E22" s="40">
        <v>1.9E-3</v>
      </c>
    </row>
    <row r="23" spans="1:5">
      <c r="A23" s="35" t="s">
        <v>10</v>
      </c>
      <c r="B23" s="40">
        <v>1.6999999999999999E-3</v>
      </c>
      <c r="D23" s="39" t="s">
        <v>10</v>
      </c>
      <c r="E23" s="40">
        <v>7.9000000000000008E-3</v>
      </c>
    </row>
    <row r="24" spans="1:5">
      <c r="A24" s="35" t="s">
        <v>11</v>
      </c>
      <c r="B24" s="40">
        <v>8.6000000000000003E-5</v>
      </c>
      <c r="D24" s="39" t="s">
        <v>11</v>
      </c>
      <c r="E24" s="40">
        <v>3.8000000000000002E-4</v>
      </c>
    </row>
    <row r="25" spans="1:5">
      <c r="A25" s="35" t="s">
        <v>12</v>
      </c>
      <c r="B25" s="40">
        <v>1.8E-3</v>
      </c>
      <c r="D25" s="39" t="s">
        <v>12</v>
      </c>
      <c r="E25" s="40">
        <v>8.3400000000000002E-3</v>
      </c>
    </row>
    <row r="26" spans="1:5">
      <c r="A26" s="35" t="s">
        <v>25</v>
      </c>
      <c r="B26" s="40">
        <v>4.7E-7</v>
      </c>
      <c r="D26" s="41" t="s">
        <v>25</v>
      </c>
      <c r="E26" s="40">
        <v>1.1000000000000001E-6</v>
      </c>
    </row>
    <row r="27" spans="1:5">
      <c r="A27" s="35" t="s">
        <v>13</v>
      </c>
      <c r="B27" s="40">
        <v>7.1000000000000005E-5</v>
      </c>
      <c r="D27" s="39" t="s">
        <v>13</v>
      </c>
      <c r="E27" s="40">
        <v>1.2E-4</v>
      </c>
    </row>
    <row r="28" spans="1:5">
      <c r="A28" s="35" t="s">
        <v>14</v>
      </c>
      <c r="B28" s="40">
        <v>3.3000000000000003E-5</v>
      </c>
      <c r="D28" s="39" t="s">
        <v>14</v>
      </c>
      <c r="E28" s="40">
        <v>5.5999999999999999E-5</v>
      </c>
    </row>
    <row r="29" spans="1:5">
      <c r="A29" s="35" t="s">
        <v>15</v>
      </c>
      <c r="B29" s="40">
        <v>2.5999999999999999E-3</v>
      </c>
      <c r="D29" s="39" t="s">
        <v>15</v>
      </c>
      <c r="E29" s="40">
        <v>1E-3</v>
      </c>
    </row>
    <row r="30" spans="1:5">
      <c r="A30" s="35" t="s">
        <v>16</v>
      </c>
      <c r="B30" s="40">
        <v>5.3999999999999998E-5</v>
      </c>
      <c r="D30" s="39" t="s">
        <v>16</v>
      </c>
      <c r="E30" s="40">
        <v>9.1000000000000003E-5</v>
      </c>
    </row>
    <row r="31" spans="1:5" s="1" customFormat="1">
      <c r="A31" s="35" t="s">
        <v>17</v>
      </c>
      <c r="B31" s="40">
        <v>7.6000000000000004E-4</v>
      </c>
      <c r="C31" s="3"/>
      <c r="D31" s="39" t="s">
        <v>17</v>
      </c>
      <c r="E31" s="40">
        <v>1.2999999999999999E-3</v>
      </c>
    </row>
    <row r="32" spans="1:5" s="1" customFormat="1">
      <c r="A32" s="35" t="s">
        <v>18</v>
      </c>
      <c r="B32" s="40">
        <v>4.4999999999999999E-4</v>
      </c>
      <c r="C32" s="3"/>
      <c r="D32" s="39" t="s">
        <v>18</v>
      </c>
      <c r="E32" s="40">
        <v>5.1999999999999998E-3</v>
      </c>
    </row>
    <row r="33" spans="1:5" ht="13.5" thickBot="1">
      <c r="A33" s="42" t="s">
        <v>4</v>
      </c>
      <c r="B33" s="43">
        <f>SUM(B17:B32)</f>
        <v>4.0521170000000002E-2</v>
      </c>
      <c r="C33" s="5"/>
      <c r="D33" s="42" t="s">
        <v>4</v>
      </c>
      <c r="E33" s="43">
        <f>SUM(E17:E32)</f>
        <v>7.4454099999999981E-2</v>
      </c>
    </row>
    <row r="34" spans="1:5">
      <c r="A34" s="1"/>
      <c r="B34" s="5"/>
      <c r="C34" s="5"/>
    </row>
    <row r="35" spans="1:5">
      <c r="A35" s="46"/>
    </row>
    <row r="36" spans="1:5">
      <c r="A36" s="47"/>
    </row>
  </sheetData>
  <sheetProtection password="CB49" sheet="1" objects="1" scenarios="1"/>
  <mergeCells count="4">
    <mergeCell ref="D15:E15"/>
    <mergeCell ref="D3:E3"/>
    <mergeCell ref="D6:E6"/>
    <mergeCell ref="A3:B3"/>
  </mergeCells>
  <phoneticPr fontId="0" type="noConversion"/>
  <conditionalFormatting sqref="A8:B12 D8:E12">
    <cfRule type="expression" dxfId="1" priority="2">
      <formula>MOD(ROW(),2)=1</formula>
    </cfRule>
  </conditionalFormatting>
  <conditionalFormatting sqref="A17:B33 D17:E33">
    <cfRule type="expression" dxfId="0" priority="1">
      <formula>MOD(ROW(),2)=0</formula>
    </cfRule>
  </conditionalFormatting>
  <printOptions horizontalCentered="1"/>
  <pageMargins left="0.75" right="0.75" top="1" bottom="1" header="0.5" footer="0.5"/>
  <pageSetup scale="69" orientation="landscape" horizontalDpi="300" verticalDpi="300" r:id="rId1"/>
  <headerFooter alignWithMargins="0">
    <oddFooter>&amp;LBackup for 6-11&amp;RPage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2014 data table 6-11</vt:lpstr>
      <vt:lpstr> 6-11 Backup</vt:lpstr>
      <vt:lpstr>' 6-11 Backup'!Print_Area</vt:lpstr>
      <vt:lpstr>'2014 data table 6-11'!Print_Area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HALL, GARRETT J</cp:lastModifiedBy>
  <cp:lastPrinted>2015-07-21T19:36:20Z</cp:lastPrinted>
  <dcterms:created xsi:type="dcterms:W3CDTF">2013-04-24T14:53:17Z</dcterms:created>
  <dcterms:modified xsi:type="dcterms:W3CDTF">2015-07-21T19:36:33Z</dcterms:modified>
</cp:coreProperties>
</file>